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340" windowHeight="5520" activeTab="2"/>
  </bookViews>
  <sheets>
    <sheet name="START ORDERS" sheetId="1" r:id="rId1"/>
    <sheet name="SCORE SHEET" sheetId="2" r:id="rId2"/>
    <sheet name="PRESENTATION SHEET" sheetId="8" r:id="rId3"/>
    <sheet name="2" sheetId="7" r:id="rId4"/>
    <sheet name="3" sheetId="6" r:id="rId5"/>
    <sheet name="4" sheetId="5" r:id="rId6"/>
    <sheet name="5" sheetId="4" r:id="rId7"/>
    <sheet name="6" sheetId="9" r:id="rId8"/>
    <sheet name="7" sheetId="3" r:id="rId9"/>
  </sheets>
  <definedNames>
    <definedName name="_xlnm.Print_Area" localSheetId="4">'3'!$A$1:$I$33</definedName>
    <definedName name="_xlnm.Print_Area" localSheetId="2">'PRESENTATION SHEET'!$A:$E</definedName>
  </definedNames>
  <calcPr calcId="124519"/>
</workbook>
</file>

<file path=xl/calcChain.xml><?xml version="1.0" encoding="utf-8"?>
<calcChain xmlns="http://schemas.openxmlformats.org/spreadsheetml/2006/main">
  <c r="M11" i="2"/>
  <c r="M12"/>
  <c r="E44" i="8" l="1"/>
  <c r="C44"/>
  <c r="I66" i="2" l="1"/>
  <c r="I64"/>
  <c r="R54"/>
  <c r="Q54"/>
  <c r="P54"/>
  <c r="O54"/>
  <c r="N54"/>
  <c r="R53"/>
  <c r="Q53"/>
  <c r="P53"/>
  <c r="O53"/>
  <c r="N53"/>
  <c r="R52"/>
  <c r="Q52"/>
  <c r="P52"/>
  <c r="O52"/>
  <c r="N52"/>
  <c r="R51"/>
  <c r="Q51"/>
  <c r="P51"/>
  <c r="O51"/>
  <c r="N51"/>
  <c r="R50"/>
  <c r="Q50"/>
  <c r="P50"/>
  <c r="O50"/>
  <c r="N50"/>
  <c r="R49"/>
  <c r="Q49"/>
  <c r="P49"/>
  <c r="O49"/>
  <c r="N49"/>
  <c r="R48"/>
  <c r="Q48"/>
  <c r="P48"/>
  <c r="O48"/>
  <c r="N48"/>
  <c r="R47"/>
  <c r="Q47"/>
  <c r="P47"/>
  <c r="O47"/>
  <c r="N47"/>
  <c r="R46"/>
  <c r="Q46"/>
  <c r="P46"/>
  <c r="O46"/>
  <c r="N46"/>
  <c r="R45"/>
  <c r="Q45"/>
  <c r="P45"/>
  <c r="O45"/>
  <c r="N45"/>
  <c r="R44"/>
  <c r="Q44"/>
  <c r="P44"/>
  <c r="O44"/>
  <c r="N44"/>
  <c r="R43"/>
  <c r="Q43"/>
  <c r="P43"/>
  <c r="O43"/>
  <c r="N43"/>
  <c r="R41"/>
  <c r="Q41"/>
  <c r="P41"/>
  <c r="O41"/>
  <c r="N41"/>
  <c r="R56" l="1"/>
  <c r="Q56"/>
  <c r="O56"/>
  <c r="P56"/>
  <c r="N56"/>
  <c r="E7" i="8" l="1"/>
  <c r="AD22" i="2"/>
  <c r="AE22" s="1"/>
  <c r="Y22"/>
  <c r="Z22" s="1"/>
  <c r="AD19"/>
  <c r="AE19" s="1"/>
  <c r="Z19"/>
  <c r="AE17"/>
  <c r="Z17"/>
  <c r="Z25" l="1"/>
  <c r="V30" s="1"/>
  <c r="V32" s="1"/>
  <c r="AE25"/>
  <c r="E13" i="8"/>
  <c r="E26"/>
  <c r="E20"/>
  <c r="F5" i="2"/>
  <c r="I5"/>
  <c r="L5"/>
  <c r="I4"/>
  <c r="L4"/>
  <c r="N18"/>
  <c r="N19"/>
  <c r="F19"/>
  <c r="I19"/>
  <c r="F18"/>
  <c r="I18"/>
  <c r="L18"/>
  <c r="O19" l="1"/>
  <c r="N11"/>
  <c r="M5"/>
  <c r="N5" s="1"/>
  <c r="M4"/>
  <c r="N4" s="1"/>
  <c r="O5" l="1"/>
</calcChain>
</file>

<file path=xl/sharedStrings.xml><?xml version="1.0" encoding="utf-8"?>
<sst xmlns="http://schemas.openxmlformats.org/spreadsheetml/2006/main" count="469" uniqueCount="176">
  <si>
    <t>CLUB</t>
  </si>
  <si>
    <t>FORCED LANDING STARTING ORDER</t>
  </si>
  <si>
    <t>ENTRANT</t>
  </si>
  <si>
    <t>JUDGE</t>
  </si>
  <si>
    <t>START ORDER</t>
  </si>
  <si>
    <t>AIRCRAFT TYPE/REG'N</t>
  </si>
  <si>
    <t xml:space="preserve">           CHECK IN TIMES</t>
  </si>
  <si>
    <t>SPOT LANDING STARTING ORDER</t>
  </si>
  <si>
    <t>FORMATION TEAMS STARTING ORDER</t>
  </si>
  <si>
    <t>NO</t>
  </si>
  <si>
    <t>JUDGES</t>
  </si>
  <si>
    <t>Royal Federation of Aero Clubs of Australia &amp; Royal New Zealand Aero Club</t>
  </si>
  <si>
    <t>START NO.</t>
  </si>
  <si>
    <t>NAME</t>
  </si>
  <si>
    <t>AIR 1</t>
  </si>
  <si>
    <t>GRD 1</t>
  </si>
  <si>
    <t>TOT 1</t>
  </si>
  <si>
    <t>AIR 2</t>
  </si>
  <si>
    <t>GRD 2</t>
  </si>
  <si>
    <t>TOT 2</t>
  </si>
  <si>
    <t>AIR 3</t>
  </si>
  <si>
    <t>GRD 3</t>
  </si>
  <si>
    <t>TOT 3</t>
  </si>
  <si>
    <t>TOTAL</t>
  </si>
  <si>
    <t>AVERAGE</t>
  </si>
  <si>
    <t>FACTOR</t>
  </si>
  <si>
    <t>PLACE</t>
  </si>
  <si>
    <r>
      <t xml:space="preserve">FORCED LANDINGS  </t>
    </r>
    <r>
      <rPr>
        <b/>
        <sz val="8"/>
        <color indexed="10"/>
        <rFont val="MS Sans Serif"/>
        <family val="2"/>
      </rPr>
      <t xml:space="preserve"> </t>
    </r>
    <r>
      <rPr>
        <b/>
        <sz val="8"/>
        <rFont val="MS Sans Serif"/>
        <family val="2"/>
      </rPr>
      <t xml:space="preserve"> ENTERED BY JOY HARDIE</t>
    </r>
  </si>
  <si>
    <t>FORCED LANDING RESULTS</t>
  </si>
  <si>
    <t>Place</t>
  </si>
  <si>
    <t>Name</t>
  </si>
  <si>
    <t>Club</t>
  </si>
  <si>
    <t>Averaged</t>
  </si>
  <si>
    <t>Factored Points</t>
  </si>
  <si>
    <t>SPOT LANDING RESULTS</t>
  </si>
  <si>
    <t>Score</t>
  </si>
  <si>
    <t>AEROBATIC RESULTS</t>
  </si>
  <si>
    <t>Points</t>
  </si>
  <si>
    <t>FORMATION RESULTS</t>
  </si>
  <si>
    <t>Team</t>
  </si>
  <si>
    <t>AUST</t>
  </si>
  <si>
    <t>NZ</t>
  </si>
  <si>
    <t>NEW ZEALAND</t>
  </si>
  <si>
    <t>AUSTRALIA</t>
  </si>
  <si>
    <t>RNZAC</t>
  </si>
  <si>
    <t>PA28</t>
  </si>
  <si>
    <t>JOHN DOUGLAS</t>
  </si>
  <si>
    <t>OVERALL POINTS</t>
  </si>
  <si>
    <t>Total Factored Score</t>
  </si>
  <si>
    <t>SPOT  LANDINGS  Royal Aero Club of Western Australia 2009  ENTERED BY JOY HARDIE</t>
  </si>
  <si>
    <t>AEROBATIC     ENTERED BY JOY HARDIE</t>
  </si>
  <si>
    <t>FORMATION   ENTERED BY JOY HARDIE</t>
  </si>
  <si>
    <t>Toss</t>
  </si>
  <si>
    <t>The Toss</t>
  </si>
  <si>
    <t>PHIL UNICOMB</t>
  </si>
  <si>
    <t>FORMATION TEAM</t>
  </si>
  <si>
    <t xml:space="preserve">Points </t>
  </si>
  <si>
    <t xml:space="preserve">1st </t>
  </si>
  <si>
    <t xml:space="preserve">2nd </t>
  </si>
  <si>
    <t>3rd</t>
  </si>
  <si>
    <t xml:space="preserve">4th </t>
  </si>
  <si>
    <t xml:space="preserve">5th </t>
  </si>
  <si>
    <t>Factor</t>
  </si>
  <si>
    <t>1st Judge</t>
  </si>
  <si>
    <t>2nd Judge</t>
  </si>
  <si>
    <t>3rd Judge</t>
  </si>
  <si>
    <t>4th Judge</t>
  </si>
  <si>
    <t>5th Judge</t>
  </si>
  <si>
    <t>Taxi Out</t>
  </si>
  <si>
    <t>Take off in formation or forming up</t>
  </si>
  <si>
    <t xml:space="preserve">    after stream take-off</t>
  </si>
  <si>
    <t>Vic Formation</t>
  </si>
  <si>
    <t>Formation Change</t>
  </si>
  <si>
    <t>Echelon port formation</t>
  </si>
  <si>
    <t>Echelon starboard</t>
  </si>
  <si>
    <t>Line astern formation</t>
  </si>
  <si>
    <t>Free Formation</t>
  </si>
  <si>
    <t>Landing in formation or spacing on landing</t>
  </si>
  <si>
    <t>Taxi In</t>
  </si>
  <si>
    <t>Group of complete demonstration</t>
  </si>
  <si>
    <t>TOTAL:</t>
  </si>
  <si>
    <t>SCORES (after removing highest &amp; lowest)</t>
  </si>
  <si>
    <t>SCORE:</t>
  </si>
  <si>
    <t>PA28 BZE</t>
  </si>
  <si>
    <t>PA28 TPW</t>
  </si>
  <si>
    <t>VAN DER SLUYS Adrian</t>
  </si>
  <si>
    <t>Pitts1 EXO</t>
  </si>
  <si>
    <t>SPOT  LANDINGS   ENTERED BY JOY HARDIE</t>
  </si>
  <si>
    <r>
      <t xml:space="preserve">B  </t>
    </r>
    <r>
      <rPr>
        <b/>
        <sz val="14"/>
        <rFont val="Arial"/>
        <family val="2"/>
      </rPr>
      <t xml:space="preserve">ANDREW ELDRIDGE 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rgb="FF0070C0"/>
        <rFont val="Arial"/>
        <family val="2"/>
      </rPr>
      <t>RACWA</t>
    </r>
  </si>
  <si>
    <r>
      <t xml:space="preserve">C  </t>
    </r>
    <r>
      <rPr>
        <b/>
        <sz val="14"/>
        <rFont val="Arial"/>
        <family val="2"/>
      </rPr>
      <t xml:space="preserve">JOHN WARREN  </t>
    </r>
    <r>
      <rPr>
        <b/>
        <sz val="14"/>
        <color rgb="FF0070C0"/>
        <rFont val="Arial"/>
        <family val="2"/>
      </rPr>
      <t xml:space="preserve"> LVAC</t>
    </r>
  </si>
  <si>
    <t>Use Yellow  Columns don't touch the black</t>
  </si>
  <si>
    <t>STREAMER CUTTING</t>
  </si>
  <si>
    <t>When completed print and staple to original Score Sheets</t>
  </si>
  <si>
    <t>NAME:</t>
  </si>
  <si>
    <t>John BRIGHT</t>
  </si>
  <si>
    <t>1st ATTEMPT (1)</t>
  </si>
  <si>
    <t>2nd ATTEMPT (2)</t>
  </si>
  <si>
    <t>Handicap FACTOR</t>
  </si>
  <si>
    <t xml:space="preserve">  Base Time</t>
  </si>
  <si>
    <t>Seconds</t>
  </si>
  <si>
    <t>Time Taken to complete four cuts</t>
  </si>
  <si>
    <t>POINTS SCORE</t>
  </si>
  <si>
    <t xml:space="preserve">      Points (1)</t>
  </si>
  <si>
    <t xml:space="preserve">        Points (2)</t>
  </si>
  <si>
    <t>Number of Seconds EQUALS  40</t>
  </si>
  <si>
    <t xml:space="preserve">Number of Seconds OVER 40  </t>
  </si>
  <si>
    <t>(1) ..................</t>
  </si>
  <si>
    <t>(2).....................</t>
  </si>
  <si>
    <t>DEDUCT ONE POINT for each second OVER 40:</t>
  </si>
  <si>
    <t>(Minus)</t>
  </si>
  <si>
    <t>Number of seconds UNDER 40</t>
  </si>
  <si>
    <t>(1)...................</t>
  </si>
  <si>
    <t>ADD TWO POINTS for each second UNDER 40</t>
  </si>
  <si>
    <t>(Plus)</t>
  </si>
  <si>
    <t>Total Points X Handicap Factor</t>
  </si>
  <si>
    <t xml:space="preserve">          TOTAL POINTS</t>
  </si>
  <si>
    <t>POINTS (1)</t>
  </si>
  <si>
    <t>POINTS (2)</t>
  </si>
  <si>
    <t>Total</t>
  </si>
  <si>
    <t xml:space="preserve">           Divided by 2</t>
  </si>
  <si>
    <t>FINAL SCORE:</t>
  </si>
  <si>
    <t>CAMPBELL Daniel</t>
  </si>
  <si>
    <t>Divided by 4</t>
  </si>
  <si>
    <t>Aust</t>
  </si>
  <si>
    <t>BARRY Des</t>
  </si>
  <si>
    <t>STEWARDS</t>
  </si>
  <si>
    <t>JUDGES     JOHN DOUGLAS</t>
  </si>
  <si>
    <t>ANDREW ELDRIDGE</t>
  </si>
  <si>
    <t>WINGS 2017</t>
  </si>
  <si>
    <t>29th March 2017</t>
  </si>
  <si>
    <t>Kunkel, Dave</t>
  </si>
  <si>
    <t>C172 UGO</t>
  </si>
  <si>
    <t>Horsburgh, Peter</t>
  </si>
  <si>
    <t>Kennewell, Greg</t>
  </si>
  <si>
    <t>C172 LVT</t>
  </si>
  <si>
    <t>C172 CCU</t>
  </si>
  <si>
    <t>Begbie, Ian</t>
  </si>
  <si>
    <t>Randle, Graeme</t>
  </si>
  <si>
    <t>PA28 RQM</t>
  </si>
  <si>
    <t>Franklin, Darryn</t>
  </si>
  <si>
    <t>DOUGLAS, John</t>
  </si>
  <si>
    <t>Decth BIK</t>
  </si>
  <si>
    <t>Di MENNA</t>
  </si>
  <si>
    <t>Aerobatic's  STARTIN UNPG ORDER</t>
  </si>
  <si>
    <t>C152 UNP</t>
  </si>
  <si>
    <t>Fleming, Mike</t>
  </si>
  <si>
    <t>ten Broeke,  Ed</t>
  </si>
  <si>
    <t>C150 DVL</t>
  </si>
  <si>
    <r>
      <rPr>
        <b/>
        <sz val="14"/>
        <color rgb="FFFF0000"/>
        <rFont val="Arial"/>
        <family val="2"/>
      </rPr>
      <t>A</t>
    </r>
    <r>
      <rPr>
        <b/>
        <sz val="14"/>
        <rFont val="Arial"/>
        <family val="2"/>
      </rPr>
      <t xml:space="preserve">    PHIL UNICOMB  </t>
    </r>
    <r>
      <rPr>
        <b/>
        <sz val="14"/>
        <color rgb="FF0070C0"/>
        <rFont val="Arial"/>
        <family val="2"/>
      </rPr>
      <t>RNAC</t>
    </r>
  </si>
  <si>
    <r>
      <t xml:space="preserve">D   </t>
    </r>
    <r>
      <rPr>
        <b/>
        <sz val="14"/>
        <rFont val="Arial"/>
        <family val="2"/>
      </rPr>
      <t xml:space="preserve">JOHN DOUGLAS    </t>
    </r>
    <r>
      <rPr>
        <b/>
        <sz val="14"/>
        <color rgb="FF0070C0"/>
        <rFont val="Arial"/>
        <family val="2"/>
      </rPr>
      <t>TAC</t>
    </r>
  </si>
  <si>
    <t>Di MENNA, Jim</t>
  </si>
  <si>
    <t xml:space="preserve">            WINGS 2017</t>
  </si>
  <si>
    <t>E</t>
  </si>
  <si>
    <t xml:space="preserve">JOHN WARREN </t>
  </si>
  <si>
    <t>JOHN WARREN</t>
  </si>
  <si>
    <t xml:space="preserve">                  Royal Federation of Aero Clubs of Australia &amp; Royal New Zealand Aero Club</t>
  </si>
  <si>
    <t>Ian Begbie</t>
  </si>
  <si>
    <t>Peter Horsburgh</t>
  </si>
  <si>
    <t>Greg Kennewell</t>
  </si>
  <si>
    <t>Dave Kunkel</t>
  </si>
  <si>
    <t>Graeme Randle</t>
  </si>
  <si>
    <t>Darryn Franklin</t>
  </si>
  <si>
    <t>Jim  Di Menna</t>
  </si>
  <si>
    <t>Daniel Campbell</t>
  </si>
  <si>
    <t>Ed ten Broeke</t>
  </si>
  <si>
    <t>Mike Fleming</t>
  </si>
  <si>
    <t>Spot</t>
  </si>
  <si>
    <t>Forced</t>
  </si>
  <si>
    <t>Aero</t>
  </si>
  <si>
    <t>Form</t>
  </si>
  <si>
    <t xml:space="preserve"> Wings 2017 </t>
  </si>
  <si>
    <t>New Zealand</t>
  </si>
  <si>
    <t>Australia</t>
  </si>
  <si>
    <t>NEW ZEALAND TEAM</t>
  </si>
  <si>
    <t>AUSTRALIAN TEAM</t>
  </si>
  <si>
    <t>WINNER OF TRANS TASMAN WINGS TROPHY - AUSTRALIA</t>
  </si>
</sst>
</file>

<file path=xl/styles.xml><?xml version="1.0" encoding="utf-8"?>
<styleSheet xmlns="http://schemas.openxmlformats.org/spreadsheetml/2006/main">
  <numFmts count="1">
    <numFmt numFmtId="164" formatCode="#,##0.0"/>
  </numFmts>
  <fonts count="6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61"/>
      <name val="Arial"/>
      <family val="2"/>
    </font>
    <font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8"/>
      <name val="MS Sans Serif"/>
      <family val="2"/>
    </font>
    <font>
      <b/>
      <sz val="8"/>
      <color indexed="10"/>
      <name val="MS Sans Serif"/>
      <family val="2"/>
    </font>
    <font>
      <sz val="8"/>
      <name val="MS Sans Serif"/>
      <family val="2"/>
    </font>
    <font>
      <b/>
      <sz val="6"/>
      <name val="MS Sans Serif"/>
      <family val="2"/>
    </font>
    <font>
      <sz val="8"/>
      <color indexed="12"/>
      <name val="MS Sans Serif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color indexed="10"/>
      <name val="MS Sans Serif"/>
      <family val="2"/>
    </font>
    <font>
      <sz val="10"/>
      <color indexed="10"/>
      <name val="Arial"/>
      <family val="2"/>
    </font>
    <font>
      <b/>
      <sz val="12"/>
      <color indexed="10"/>
      <name val="MS Sans Serif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name val="MS Sans Serif"/>
      <family val="2"/>
    </font>
    <font>
      <b/>
      <sz val="18"/>
      <color rgb="FFFF0000"/>
      <name val="MS Sans Serif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2" xfId="0" applyFont="1" applyBorder="1" applyAlignment="1">
      <alignment horizontal="left"/>
    </xf>
    <xf numFmtId="0" fontId="10" fillId="0" borderId="2" xfId="0" applyFont="1" applyBorder="1"/>
    <xf numFmtId="0" fontId="10" fillId="0" borderId="0" xfId="0" applyFont="1" applyAlignment="1">
      <alignment horizontal="right"/>
    </xf>
    <xf numFmtId="0" fontId="11" fillId="0" borderId="2" xfId="0" applyFont="1" applyBorder="1"/>
    <xf numFmtId="0" fontId="11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wrapText="1"/>
    </xf>
    <xf numFmtId="2" fontId="7" fillId="0" borderId="1" xfId="0" applyNumberFormat="1" applyFont="1" applyBorder="1"/>
    <xf numFmtId="2" fontId="11" fillId="0" borderId="0" xfId="0" applyNumberFormat="1" applyFont="1" applyBorder="1"/>
    <xf numFmtId="2" fontId="19" fillId="0" borderId="1" xfId="0" applyNumberFormat="1" applyFont="1" applyBorder="1"/>
    <xf numFmtId="0" fontId="13" fillId="0" borderId="1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/>
    <xf numFmtId="0" fontId="19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2" fontId="7" fillId="0" borderId="3" xfId="0" applyNumberFormat="1" applyFont="1" applyBorder="1"/>
    <xf numFmtId="2" fontId="19" fillId="0" borderId="3" xfId="0" applyNumberFormat="1" applyFont="1" applyBorder="1"/>
    <xf numFmtId="0" fontId="0" fillId="0" borderId="0" xfId="0" applyBorder="1" applyAlignment="1">
      <alignment wrapText="1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7" fillId="0" borderId="0" xfId="0" applyNumberFormat="1" applyFont="1" applyBorder="1"/>
    <xf numFmtId="2" fontId="19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0" fontId="19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2" fontId="7" fillId="0" borderId="4" xfId="0" applyNumberFormat="1" applyFont="1" applyBorder="1"/>
    <xf numFmtId="2" fontId="19" fillId="0" borderId="4" xfId="0" applyNumberFormat="1" applyFont="1" applyBorder="1"/>
    <xf numFmtId="0" fontId="2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3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/>
    <xf numFmtId="0" fontId="2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Border="1"/>
    <xf numFmtId="2" fontId="15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4" fillId="0" borderId="0" xfId="0" applyFont="1" applyBorder="1" applyAlignment="1"/>
    <xf numFmtId="2" fontId="4" fillId="0" borderId="0" xfId="0" applyNumberFormat="1" applyFont="1" applyBorder="1"/>
    <xf numFmtId="2" fontId="4" fillId="0" borderId="0" xfId="0" applyNumberFormat="1" applyFont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/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left"/>
    </xf>
    <xf numFmtId="0" fontId="12" fillId="0" borderId="0" xfId="0" applyFont="1" applyBorder="1"/>
    <xf numFmtId="2" fontId="11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26" fillId="0" borderId="1" xfId="0" applyFont="1" applyBorder="1"/>
    <xf numFmtId="0" fontId="28" fillId="0" borderId="0" xfId="0" applyFont="1"/>
    <xf numFmtId="0" fontId="26" fillId="0" borderId="1" xfId="0" applyFont="1" applyBorder="1" applyAlignment="1">
      <alignment horizontal="center" vertical="center" textRotation="255" wrapText="1"/>
    </xf>
    <xf numFmtId="0" fontId="29" fillId="0" borderId="1" xfId="0" applyFont="1" applyBorder="1" applyAlignment="1">
      <alignment horizontal="center" vertical="center" textRotation="255"/>
    </xf>
    <xf numFmtId="0" fontId="29" fillId="0" borderId="0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/>
    </xf>
    <xf numFmtId="3" fontId="30" fillId="0" borderId="1" xfId="0" applyNumberFormat="1" applyFont="1" applyBorder="1"/>
    <xf numFmtId="3" fontId="28" fillId="0" borderId="1" xfId="0" applyNumberFormat="1" applyFont="1" applyBorder="1"/>
    <xf numFmtId="0" fontId="28" fillId="0" borderId="0" xfId="0" applyFont="1" applyBorder="1"/>
    <xf numFmtId="3" fontId="30" fillId="0" borderId="0" xfId="0" applyNumberFormat="1" applyFont="1" applyBorder="1"/>
    <xf numFmtId="0" fontId="2" fillId="0" borderId="1" xfId="0" applyFont="1" applyBorder="1" applyAlignment="1">
      <alignment wrapText="1"/>
    </xf>
    <xf numFmtId="0" fontId="28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2" fontId="26" fillId="0" borderId="5" xfId="0" applyNumberFormat="1" applyFont="1" applyBorder="1"/>
    <xf numFmtId="2" fontId="29" fillId="0" borderId="5" xfId="0" applyNumberFormat="1" applyFont="1" applyBorder="1" applyAlignment="1">
      <alignment horizontal="center" vertical="center" textRotation="255"/>
    </xf>
    <xf numFmtId="2" fontId="28" fillId="0" borderId="5" xfId="0" applyNumberFormat="1" applyFont="1" applyBorder="1"/>
    <xf numFmtId="0" fontId="0" fillId="0" borderId="6" xfId="0" applyBorder="1"/>
    <xf numFmtId="2" fontId="0" fillId="0" borderId="6" xfId="0" applyNumberForma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" fillId="0" borderId="1" xfId="0" applyFont="1" applyBorder="1"/>
    <xf numFmtId="0" fontId="13" fillId="0" borderId="0" xfId="0" applyFont="1"/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9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7" fillId="0" borderId="1" xfId="0" applyFont="1" applyBorder="1" applyAlignment="1">
      <alignment horizontal="center"/>
    </xf>
    <xf numFmtId="4" fontId="28" fillId="0" borderId="1" xfId="0" applyNumberFormat="1" applyFont="1" applyBorder="1"/>
    <xf numFmtId="0" fontId="35" fillId="0" borderId="0" xfId="0" applyFont="1"/>
    <xf numFmtId="0" fontId="37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2" fontId="7" fillId="0" borderId="7" xfId="0" applyNumberFormat="1" applyFont="1" applyBorder="1"/>
    <xf numFmtId="2" fontId="19" fillId="0" borderId="7" xfId="0" applyNumberFormat="1" applyFont="1" applyBorder="1"/>
    <xf numFmtId="0" fontId="4" fillId="0" borderId="5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8" fillId="0" borderId="0" xfId="0" applyFont="1" applyBorder="1"/>
    <xf numFmtId="2" fontId="28" fillId="0" borderId="0" xfId="0" applyNumberFormat="1" applyFont="1"/>
    <xf numFmtId="2" fontId="29" fillId="0" borderId="0" xfId="0" applyNumberFormat="1" applyFont="1" applyBorder="1" applyAlignment="1">
      <alignment horizontal="center" vertical="center" textRotation="255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7" fillId="0" borderId="0" xfId="0" applyNumberFormat="1" applyFont="1" applyBorder="1" applyAlignment="1">
      <alignment horizontal="left"/>
    </xf>
    <xf numFmtId="2" fontId="31" fillId="0" borderId="6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7" fillId="0" borderId="1" xfId="0" applyFont="1" applyBorder="1"/>
    <xf numFmtId="2" fontId="17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left"/>
    </xf>
    <xf numFmtId="0" fontId="39" fillId="0" borderId="0" xfId="0" applyFont="1"/>
    <xf numFmtId="0" fontId="2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23" fillId="0" borderId="1" xfId="0" applyNumberFormat="1" applyFont="1" applyBorder="1"/>
    <xf numFmtId="0" fontId="40" fillId="0" borderId="0" xfId="0" applyFont="1" applyBorder="1"/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15" fillId="0" borderId="0" xfId="0" applyFont="1" applyBorder="1"/>
    <xf numFmtId="0" fontId="4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5" fillId="0" borderId="0" xfId="0" applyFont="1" applyBorder="1"/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Protection="1">
      <protection locked="0"/>
    </xf>
    <xf numFmtId="0" fontId="47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48" fillId="0" borderId="0" xfId="0" applyFont="1" applyProtection="1">
      <protection locked="0"/>
    </xf>
    <xf numFmtId="0" fontId="49" fillId="0" borderId="0" xfId="0" applyFont="1" applyProtection="1">
      <protection locked="0"/>
    </xf>
    <xf numFmtId="0" fontId="49" fillId="0" borderId="9" xfId="0" applyFont="1" applyBorder="1" applyProtection="1">
      <protection locked="0"/>
    </xf>
    <xf numFmtId="0" fontId="49" fillId="0" borderId="10" xfId="0" applyFont="1" applyBorder="1" applyProtection="1">
      <protection locked="0"/>
    </xf>
    <xf numFmtId="0" fontId="48" fillId="0" borderId="9" xfId="0" applyFont="1" applyBorder="1" applyProtection="1">
      <protection locked="0"/>
    </xf>
    <xf numFmtId="0" fontId="49" fillId="0" borderId="11" xfId="0" applyFont="1" applyBorder="1" applyProtection="1">
      <protection locked="0"/>
    </xf>
    <xf numFmtId="0" fontId="49" fillId="0" borderId="12" xfId="0" applyFont="1" applyBorder="1" applyProtection="1">
      <protection locked="0"/>
    </xf>
    <xf numFmtId="0" fontId="49" fillId="0" borderId="2" xfId="0" applyFont="1" applyBorder="1" applyProtection="1">
      <protection locked="0"/>
    </xf>
    <xf numFmtId="0" fontId="48" fillId="0" borderId="12" xfId="0" applyFont="1" applyBorder="1" applyProtection="1">
      <protection locked="0"/>
    </xf>
    <xf numFmtId="0" fontId="49" fillId="0" borderId="13" xfId="0" applyFont="1" applyBorder="1" applyProtection="1">
      <protection locked="0"/>
    </xf>
    <xf numFmtId="0" fontId="49" fillId="0" borderId="14" xfId="0" applyFont="1" applyBorder="1" applyProtection="1">
      <protection locked="0"/>
    </xf>
    <xf numFmtId="0" fontId="48" fillId="0" borderId="14" xfId="0" applyFont="1" applyBorder="1" applyProtection="1">
      <protection locked="0"/>
    </xf>
    <xf numFmtId="0" fontId="49" fillId="0" borderId="15" xfId="0" applyFont="1" applyBorder="1" applyProtection="1">
      <protection locked="0"/>
    </xf>
    <xf numFmtId="0" fontId="49" fillId="0" borderId="16" xfId="0" applyFont="1" applyBorder="1" applyProtection="1">
      <protection locked="0"/>
    </xf>
    <xf numFmtId="0" fontId="49" fillId="0" borderId="17" xfId="0" applyFont="1" applyBorder="1" applyProtection="1">
      <protection locked="0"/>
    </xf>
    <xf numFmtId="0" fontId="0" fillId="0" borderId="17" xfId="0" applyBorder="1" applyProtection="1">
      <protection locked="0"/>
    </xf>
    <xf numFmtId="0" fontId="49" fillId="2" borderId="18" xfId="0" applyFont="1" applyFill="1" applyBorder="1" applyProtection="1">
      <protection locked="0"/>
    </xf>
    <xf numFmtId="0" fontId="45" fillId="0" borderId="18" xfId="0" applyFont="1" applyBorder="1" applyProtection="1"/>
    <xf numFmtId="0" fontId="49" fillId="0" borderId="17" xfId="0" applyFont="1" applyBorder="1" applyProtection="1"/>
    <xf numFmtId="0" fontId="49" fillId="0" borderId="18" xfId="0" applyFont="1" applyBorder="1" applyProtection="1"/>
    <xf numFmtId="0" fontId="0" fillId="0" borderId="10" xfId="0" applyBorder="1" applyProtection="1">
      <protection locked="0"/>
    </xf>
    <xf numFmtId="0" fontId="49" fillId="0" borderId="9" xfId="0" applyFont="1" applyFill="1" applyBorder="1" applyProtection="1"/>
    <xf numFmtId="0" fontId="45" fillId="0" borderId="9" xfId="0" applyFont="1" applyBorder="1" applyProtection="1"/>
    <xf numFmtId="0" fontId="49" fillId="0" borderId="10" xfId="0" applyFont="1" applyBorder="1" applyProtection="1"/>
    <xf numFmtId="0" fontId="49" fillId="0" borderId="9" xfId="0" applyFont="1" applyBorder="1" applyProtection="1"/>
    <xf numFmtId="0" fontId="49" fillId="0" borderId="19" xfId="0" applyFont="1" applyBorder="1" applyProtection="1"/>
    <xf numFmtId="0" fontId="0" fillId="0" borderId="2" xfId="0" applyBorder="1" applyProtection="1">
      <protection locked="0"/>
    </xf>
    <xf numFmtId="0" fontId="49" fillId="2" borderId="12" xfId="0" applyFont="1" applyFill="1" applyBorder="1" applyProtection="1">
      <protection locked="0"/>
    </xf>
    <xf numFmtId="0" fontId="45" fillId="0" borderId="12" xfId="0" applyFont="1" applyBorder="1" applyProtection="1"/>
    <xf numFmtId="0" fontId="49" fillId="0" borderId="2" xfId="0" applyFont="1" applyBorder="1" applyProtection="1"/>
    <xf numFmtId="0" fontId="49" fillId="2" borderId="14" xfId="0" applyFont="1" applyFill="1" applyBorder="1" applyProtection="1">
      <protection locked="0"/>
    </xf>
    <xf numFmtId="0" fontId="45" fillId="0" borderId="14" xfId="0" applyFont="1" applyBorder="1" applyProtection="1"/>
    <xf numFmtId="0" fontId="49" fillId="0" borderId="0" xfId="0" applyFont="1" applyProtection="1"/>
    <xf numFmtId="0" fontId="0" fillId="0" borderId="20" xfId="0" applyBorder="1" applyProtection="1">
      <protection locked="0"/>
    </xf>
    <xf numFmtId="0" fontId="49" fillId="2" borderId="20" xfId="0" applyFon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0" xfId="0" applyProtection="1"/>
    <xf numFmtId="0" fontId="47" fillId="0" borderId="0" xfId="0" applyFont="1" applyProtection="1"/>
    <xf numFmtId="0" fontId="49" fillId="0" borderId="12" xfId="0" applyFont="1" applyBorder="1" applyProtection="1"/>
    <xf numFmtId="0" fontId="50" fillId="0" borderId="0" xfId="0" applyFont="1" applyProtection="1">
      <protection locked="0"/>
    </xf>
    <xf numFmtId="0" fontId="43" fillId="0" borderId="0" xfId="0" applyFont="1" applyProtection="1">
      <protection locked="0"/>
    </xf>
    <xf numFmtId="0" fontId="0" fillId="0" borderId="8" xfId="0" applyBorder="1" applyProtection="1"/>
    <xf numFmtId="0" fontId="0" fillId="0" borderId="0" xfId="0" applyBorder="1" applyProtection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51" fillId="0" borderId="1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/>
    </xf>
    <xf numFmtId="2" fontId="3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7" fillId="0" borderId="1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15" fillId="0" borderId="0" xfId="0" applyFont="1" applyBorder="1" applyAlignment="1"/>
    <xf numFmtId="17" fontId="0" fillId="0" borderId="0" xfId="0" applyNumberFormat="1"/>
    <xf numFmtId="0" fontId="3" fillId="0" borderId="0" xfId="0" applyFont="1" applyAlignment="1">
      <alignment horizontal="center"/>
    </xf>
    <xf numFmtId="0" fontId="46" fillId="0" borderId="0" xfId="0" applyFont="1"/>
    <xf numFmtId="0" fontId="52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1" fillId="0" borderId="0" xfId="0" applyFont="1"/>
    <xf numFmtId="0" fontId="54" fillId="0" borderId="0" xfId="0" applyFont="1" applyFill="1" applyBorder="1" applyAlignment="1">
      <alignment horizontal="left"/>
    </xf>
    <xf numFmtId="0" fontId="56" fillId="0" borderId="0" xfId="0" applyFont="1"/>
    <xf numFmtId="0" fontId="57" fillId="0" borderId="0" xfId="0" applyFont="1" applyProtection="1">
      <protection locked="0"/>
    </xf>
    <xf numFmtId="0" fontId="0" fillId="0" borderId="1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Protection="1">
      <protection locked="0"/>
    </xf>
    <xf numFmtId="0" fontId="49" fillId="2" borderId="16" xfId="0" applyFont="1" applyFill="1" applyBorder="1" applyProtection="1">
      <protection locked="0"/>
    </xf>
    <xf numFmtId="0" fontId="49" fillId="2" borderId="17" xfId="0" applyFont="1" applyFill="1" applyBorder="1" applyProtection="1">
      <protection locked="0"/>
    </xf>
    <xf numFmtId="0" fontId="49" fillId="0" borderId="23" xfId="0" applyFont="1" applyBorder="1" applyProtection="1">
      <protection locked="0"/>
    </xf>
    <xf numFmtId="0" fontId="49" fillId="0" borderId="0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23" xfId="0" applyBorder="1" applyProtection="1">
      <protection locked="0"/>
    </xf>
    <xf numFmtId="0" fontId="58" fillId="0" borderId="16" xfId="0" applyFont="1" applyBorder="1" applyProtection="1">
      <protection locked="0"/>
    </xf>
    <xf numFmtId="0" fontId="48" fillId="0" borderId="17" xfId="0" applyFont="1" applyBorder="1" applyProtection="1">
      <protection locked="0"/>
    </xf>
    <xf numFmtId="0" fontId="58" fillId="0" borderId="17" xfId="0" applyFont="1" applyBorder="1" applyProtection="1">
      <protection locked="0"/>
    </xf>
    <xf numFmtId="0" fontId="44" fillId="0" borderId="20" xfId="0" applyFont="1" applyBorder="1" applyProtection="1">
      <protection locked="0"/>
    </xf>
    <xf numFmtId="0" fontId="44" fillId="0" borderId="16" xfId="0" applyFont="1" applyBorder="1" applyProtection="1">
      <protection locked="0"/>
    </xf>
    <xf numFmtId="0" fontId="47" fillId="0" borderId="11" xfId="0" applyFont="1" applyBorder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43" fillId="0" borderId="19" xfId="0" applyFont="1" applyBorder="1" applyProtection="1">
      <protection locked="0"/>
    </xf>
    <xf numFmtId="0" fontId="47" fillId="0" borderId="11" xfId="0" applyFont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43" fillId="0" borderId="23" xfId="0" applyFont="1" applyBorder="1" applyProtection="1">
      <protection locked="0"/>
    </xf>
    <xf numFmtId="0" fontId="0" fillId="0" borderId="11" xfId="0" applyBorder="1" applyProtection="1"/>
    <xf numFmtId="0" fontId="0" fillId="0" borderId="10" xfId="0" applyBorder="1" applyProtection="1"/>
    <xf numFmtId="0" fontId="44" fillId="0" borderId="10" xfId="0" applyFont="1" applyBorder="1" applyProtection="1"/>
    <xf numFmtId="0" fontId="54" fillId="0" borderId="19" xfId="0" applyFont="1" applyBorder="1" applyProtection="1"/>
    <xf numFmtId="0" fontId="44" fillId="0" borderId="11" xfId="0" applyFont="1" applyBorder="1" applyProtection="1"/>
    <xf numFmtId="0" fontId="0" fillId="0" borderId="19" xfId="0" applyBorder="1" applyProtection="1"/>
    <xf numFmtId="0" fontId="0" fillId="0" borderId="23" xfId="0" applyBorder="1" applyProtection="1"/>
    <xf numFmtId="0" fontId="59" fillId="0" borderId="15" xfId="0" applyFont="1" applyBorder="1" applyProtection="1"/>
    <xf numFmtId="0" fontId="0" fillId="0" borderId="15" xfId="0" applyBorder="1" applyProtection="1"/>
    <xf numFmtId="0" fontId="47" fillId="0" borderId="16" xfId="0" applyFont="1" applyBorder="1" applyAlignment="1" applyProtection="1"/>
    <xf numFmtId="0" fontId="0" fillId="0" borderId="17" xfId="0" applyBorder="1" applyAlignment="1" applyProtection="1"/>
    <xf numFmtId="1" fontId="14" fillId="0" borderId="20" xfId="0" applyNumberFormat="1" applyFont="1" applyBorder="1" applyAlignment="1" applyProtection="1">
      <alignment horizontal="center"/>
    </xf>
    <xf numFmtId="0" fontId="47" fillId="0" borderId="16" xfId="0" applyFont="1" applyBorder="1" applyAlignment="1" applyProtection="1">
      <alignment horizontal="center"/>
    </xf>
    <xf numFmtId="0" fontId="47" fillId="0" borderId="17" xfId="0" applyFont="1" applyBorder="1" applyProtection="1"/>
    <xf numFmtId="1" fontId="47" fillId="0" borderId="20" xfId="0" applyNumberFormat="1" applyFont="1" applyBorder="1" applyAlignment="1" applyProtection="1">
      <alignment horizontal="center"/>
    </xf>
    <xf numFmtId="0" fontId="47" fillId="0" borderId="0" xfId="0" applyFont="1" applyBorder="1" applyProtection="1"/>
    <xf numFmtId="1" fontId="0" fillId="0" borderId="15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47" fillId="0" borderId="23" xfId="0" applyFont="1" applyBorder="1" applyProtection="1"/>
    <xf numFmtId="0" fontId="43" fillId="0" borderId="0" xfId="0" applyFont="1" applyBorder="1" applyProtection="1"/>
    <xf numFmtId="0" fontId="60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61" fillId="0" borderId="0" xfId="0" applyFont="1" applyProtection="1">
      <protection locked="0"/>
    </xf>
    <xf numFmtId="0" fontId="0" fillId="0" borderId="23" xfId="0" applyFont="1" applyBorder="1" applyProtection="1"/>
    <xf numFmtId="0" fontId="60" fillId="0" borderId="0" xfId="0" applyFont="1" applyBorder="1" applyProtection="1"/>
    <xf numFmtId="0" fontId="62" fillId="0" borderId="15" xfId="0" applyFont="1" applyBorder="1" applyAlignment="1" applyProtection="1">
      <alignment horizontal="center"/>
    </xf>
    <xf numFmtId="2" fontId="0" fillId="0" borderId="15" xfId="0" applyNumberFormat="1" applyBorder="1" applyAlignment="1" applyProtection="1">
      <alignment horizontal="center"/>
    </xf>
    <xf numFmtId="0" fontId="43" fillId="0" borderId="0" xfId="0" applyFont="1" applyBorder="1" applyAlignment="1" applyProtection="1"/>
    <xf numFmtId="0" fontId="0" fillId="0" borderId="15" xfId="0" applyFont="1" applyBorder="1" applyProtection="1"/>
    <xf numFmtId="0" fontId="0" fillId="0" borderId="13" xfId="0" applyBorder="1" applyProtection="1"/>
    <xf numFmtId="0" fontId="0" fillId="0" borderId="2" xfId="0" applyBorder="1" applyProtection="1"/>
    <xf numFmtId="0" fontId="0" fillId="0" borderId="21" xfId="0" applyBorder="1" applyProtection="1"/>
    <xf numFmtId="0" fontId="0" fillId="0" borderId="21" xfId="0" applyBorder="1" applyAlignment="1" applyProtection="1">
      <alignment horizontal="center"/>
    </xf>
    <xf numFmtId="0" fontId="43" fillId="0" borderId="0" xfId="0" applyFont="1" applyBorder="1" applyProtection="1">
      <protection locked="0"/>
    </xf>
    <xf numFmtId="0" fontId="0" fillId="0" borderId="18" xfId="0" applyBorder="1" applyAlignment="1" applyProtection="1">
      <alignment horizontal="center"/>
    </xf>
    <xf numFmtId="3" fontId="33" fillId="0" borderId="1" xfId="0" applyNumberFormat="1" applyFont="1" applyBorder="1" applyAlignment="1">
      <alignment horizontal="center"/>
    </xf>
    <xf numFmtId="0" fontId="15" fillId="0" borderId="24" xfId="0" applyFont="1" applyFill="1" applyBorder="1" applyAlignment="1">
      <alignment horizontal="center" vertical="center"/>
    </xf>
    <xf numFmtId="0" fontId="0" fillId="3" borderId="0" xfId="0" applyFill="1" applyBorder="1" applyProtection="1"/>
    <xf numFmtId="0" fontId="0" fillId="0" borderId="22" xfId="0" applyBorder="1"/>
    <xf numFmtId="0" fontId="0" fillId="3" borderId="0" xfId="0" applyFill="1" applyBorder="1" applyProtection="1">
      <protection locked="0"/>
    </xf>
    <xf numFmtId="0" fontId="47" fillId="3" borderId="0" xfId="0" applyFont="1" applyFill="1" applyBorder="1" applyProtection="1">
      <protection locked="0"/>
    </xf>
    <xf numFmtId="0" fontId="44" fillId="3" borderId="0" xfId="0" applyFont="1" applyFill="1" applyBorder="1" applyProtection="1">
      <protection locked="0"/>
    </xf>
    <xf numFmtId="0" fontId="48" fillId="3" borderId="0" xfId="0" applyFont="1" applyFill="1" applyBorder="1" applyProtection="1">
      <protection locked="0"/>
    </xf>
    <xf numFmtId="0" fontId="49" fillId="3" borderId="0" xfId="0" applyFont="1" applyFill="1" applyBorder="1" applyProtection="1">
      <protection locked="0"/>
    </xf>
    <xf numFmtId="0" fontId="45" fillId="3" borderId="0" xfId="0" applyFont="1" applyFill="1" applyBorder="1" applyProtection="1"/>
    <xf numFmtId="0" fontId="49" fillId="3" borderId="0" xfId="0" applyFont="1" applyFill="1" applyBorder="1" applyProtection="1"/>
    <xf numFmtId="0" fontId="47" fillId="3" borderId="0" xfId="0" applyFont="1" applyFill="1" applyBorder="1" applyProtection="1"/>
    <xf numFmtId="0" fontId="50" fillId="3" borderId="0" xfId="0" applyFont="1" applyFill="1" applyBorder="1" applyProtection="1">
      <protection locked="0"/>
    </xf>
    <xf numFmtId="0" fontId="43" fillId="3" borderId="0" xfId="0" applyFont="1" applyFill="1" applyBorder="1" applyProtection="1">
      <protection locked="0"/>
    </xf>
    <xf numFmtId="0" fontId="0" fillId="0" borderId="25" xfId="0" applyBorder="1"/>
    <xf numFmtId="0" fontId="0" fillId="0" borderId="3" xfId="0" applyBorder="1"/>
    <xf numFmtId="0" fontId="0" fillId="3" borderId="0" xfId="0" applyFill="1" applyBorder="1"/>
    <xf numFmtId="0" fontId="63" fillId="0" borderId="0" xfId="0" applyFont="1" applyProtection="1">
      <protection locked="0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34" fillId="0" borderId="3" xfId="0" applyFont="1" applyBorder="1" applyAlignment="1">
      <alignment horizontal="center"/>
    </xf>
    <xf numFmtId="2" fontId="33" fillId="0" borderId="3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 vertical="center"/>
    </xf>
    <xf numFmtId="3" fontId="51" fillId="0" borderId="22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0" xfId="0" applyFill="1" applyBorder="1"/>
    <xf numFmtId="0" fontId="15" fillId="0" borderId="1" xfId="0" applyFont="1" applyBorder="1" applyAlignment="1">
      <alignment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5" fillId="0" borderId="16" xfId="0" applyFont="1" applyBorder="1" applyAlignment="1">
      <alignment vertical="center"/>
    </xf>
    <xf numFmtId="0" fontId="7" fillId="0" borderId="17" xfId="0" applyFont="1" applyBorder="1"/>
    <xf numFmtId="0" fontId="0" fillId="0" borderId="17" xfId="0" applyBorder="1"/>
    <xf numFmtId="2" fontId="7" fillId="0" borderId="20" xfId="0" applyNumberFormat="1" applyFont="1" applyBorder="1"/>
    <xf numFmtId="0" fontId="15" fillId="0" borderId="1" xfId="0" applyFont="1" applyBorder="1"/>
    <xf numFmtId="2" fontId="15" fillId="0" borderId="1" xfId="0" applyNumberFormat="1" applyFont="1" applyBorder="1"/>
    <xf numFmtId="2" fontId="28" fillId="0" borderId="1" xfId="0" applyNumberFormat="1" applyFont="1" applyBorder="1"/>
    <xf numFmtId="0" fontId="28" fillId="0" borderId="1" xfId="0" applyFont="1" applyBorder="1"/>
    <xf numFmtId="2" fontId="26" fillId="0" borderId="1" xfId="0" applyNumberFormat="1" applyFont="1" applyBorder="1"/>
    <xf numFmtId="2" fontId="29" fillId="0" borderId="1" xfId="0" applyNumberFormat="1" applyFont="1" applyBorder="1" applyAlignment="1">
      <alignment horizontal="center" vertical="center" textRotation="255"/>
    </xf>
    <xf numFmtId="164" fontId="28" fillId="0" borderId="1" xfId="0" applyNumberFormat="1" applyFont="1" applyBorder="1"/>
    <xf numFmtId="0" fontId="15" fillId="0" borderId="0" xfId="0" applyFont="1" applyBorder="1" applyAlignment="1">
      <alignment vertical="center"/>
    </xf>
    <xf numFmtId="2" fontId="7" fillId="0" borderId="0" xfId="0" applyNumberFormat="1" applyFont="1" applyFill="1" applyBorder="1"/>
    <xf numFmtId="0" fontId="7" fillId="0" borderId="0" xfId="0" applyFont="1" applyFill="1" applyBorder="1"/>
    <xf numFmtId="0" fontId="45" fillId="0" borderId="6" xfId="0" applyFont="1" applyBorder="1"/>
    <xf numFmtId="0" fontId="64" fillId="0" borderId="6" xfId="0" applyFont="1" applyBorder="1"/>
    <xf numFmtId="0" fontId="45" fillId="0" borderId="8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8" xfId="0" applyFont="1" applyBorder="1"/>
    <xf numFmtId="0" fontId="46" fillId="0" borderId="1" xfId="0" applyFont="1" applyBorder="1" applyAlignment="1">
      <alignment wrapText="1"/>
    </xf>
    <xf numFmtId="0" fontId="46" fillId="0" borderId="1" xfId="0" applyFont="1" applyBorder="1" applyAlignment="1">
      <alignment vertical="center"/>
    </xf>
    <xf numFmtId="0" fontId="46" fillId="0" borderId="1" xfId="0" applyFont="1" applyBorder="1" applyAlignment="1">
      <alignment horizontal="center" vertical="center"/>
    </xf>
    <xf numFmtId="0" fontId="4" fillId="0" borderId="3" xfId="0" applyFont="1" applyBorder="1"/>
    <xf numFmtId="0" fontId="35" fillId="0" borderId="0" xfId="0" applyFont="1" applyBorder="1"/>
    <xf numFmtId="0" fontId="46" fillId="0" borderId="0" xfId="0" applyFont="1" applyFill="1" applyBorder="1"/>
    <xf numFmtId="0" fontId="46" fillId="0" borderId="26" xfId="0" applyFont="1" applyFill="1" applyBorder="1"/>
    <xf numFmtId="0" fontId="65" fillId="0" borderId="27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topLeftCell="A4" zoomScaleNormal="75" workbookViewId="0">
      <selection activeCell="B1" sqref="B1:I36"/>
    </sheetView>
  </sheetViews>
  <sheetFormatPr defaultRowHeight="17.399999999999999"/>
  <cols>
    <col min="1" max="1" width="6" style="19" customWidth="1"/>
    <col min="2" max="2" width="23.6640625" customWidth="1"/>
    <col min="3" max="3" width="12.6640625" style="19" customWidth="1"/>
    <col min="4" max="4" width="13" style="35" customWidth="1"/>
    <col min="5" max="5" width="10.5546875" style="30" customWidth="1"/>
    <col min="6" max="6" width="11.5546875" style="19" customWidth="1"/>
    <col min="13" max="13" width="25" customWidth="1"/>
  </cols>
  <sheetData>
    <row r="1" spans="1:16">
      <c r="B1" s="1" t="s">
        <v>155</v>
      </c>
      <c r="C1" s="18"/>
      <c r="D1" s="33"/>
      <c r="F1" s="18"/>
      <c r="G1" s="2"/>
      <c r="H1" s="2"/>
      <c r="K1" s="250"/>
    </row>
    <row r="2" spans="1:16" ht="22.8">
      <c r="C2" s="18"/>
      <c r="D2" s="33"/>
      <c r="E2" s="60" t="s">
        <v>128</v>
      </c>
      <c r="F2" s="18"/>
      <c r="G2" s="2"/>
      <c r="H2" s="2"/>
    </row>
    <row r="3" spans="1:16">
      <c r="B3" s="4" t="s">
        <v>1</v>
      </c>
      <c r="C3" s="18"/>
      <c r="D3" s="33"/>
      <c r="E3" s="251" t="s">
        <v>129</v>
      </c>
      <c r="F3" s="18"/>
      <c r="G3" s="2"/>
      <c r="H3" s="2"/>
      <c r="K3" s="17"/>
      <c r="M3" s="152"/>
      <c r="N3" s="152"/>
      <c r="O3" s="152"/>
      <c r="P3" s="152"/>
    </row>
    <row r="4" spans="1:16" ht="40.200000000000003">
      <c r="A4" s="19" t="s">
        <v>9</v>
      </c>
      <c r="B4" s="5" t="s">
        <v>2</v>
      </c>
      <c r="C4" s="5" t="s">
        <v>0</v>
      </c>
      <c r="D4" s="32" t="s">
        <v>3</v>
      </c>
      <c r="E4" s="29" t="s">
        <v>4</v>
      </c>
      <c r="F4" s="6" t="s">
        <v>5</v>
      </c>
      <c r="G4" s="7" t="s">
        <v>6</v>
      </c>
      <c r="H4" s="7"/>
      <c r="I4" s="7"/>
      <c r="J4" s="316"/>
      <c r="K4" s="149"/>
      <c r="M4" s="152"/>
      <c r="N4" s="152"/>
      <c r="O4" s="152"/>
      <c r="P4" s="152"/>
    </row>
    <row r="5" spans="1:16" ht="22.5" customHeight="1">
      <c r="A5" s="21"/>
      <c r="B5" s="25" t="s">
        <v>146</v>
      </c>
      <c r="C5" s="113" t="s">
        <v>123</v>
      </c>
      <c r="D5" s="150"/>
      <c r="E5" s="193" t="s">
        <v>52</v>
      </c>
      <c r="F5" s="179" t="s">
        <v>131</v>
      </c>
      <c r="G5" s="26">
        <v>11.3</v>
      </c>
      <c r="H5" s="26"/>
      <c r="I5" s="28"/>
      <c r="J5" s="98"/>
      <c r="K5" s="17"/>
      <c r="M5" s="152"/>
      <c r="N5" s="152"/>
      <c r="O5" s="152"/>
      <c r="P5" s="152"/>
    </row>
    <row r="6" spans="1:16">
      <c r="A6" s="21"/>
      <c r="B6" s="8" t="s">
        <v>145</v>
      </c>
      <c r="C6" s="113" t="s">
        <v>41</v>
      </c>
      <c r="D6" s="150"/>
      <c r="E6" s="178"/>
      <c r="F6" s="179" t="s">
        <v>147</v>
      </c>
      <c r="G6" s="180"/>
      <c r="H6" s="180"/>
      <c r="I6" s="180"/>
      <c r="J6" s="98"/>
      <c r="K6" s="17"/>
      <c r="M6" s="152"/>
      <c r="N6" s="152"/>
      <c r="O6" s="152"/>
      <c r="P6" s="152"/>
    </row>
    <row r="7" spans="1:16" s="38" customFormat="1">
      <c r="A7" s="37"/>
      <c r="B7" s="3" t="s">
        <v>10</v>
      </c>
      <c r="C7" s="162" t="s">
        <v>54</v>
      </c>
      <c r="D7" s="190"/>
      <c r="E7" s="191" t="s">
        <v>127</v>
      </c>
      <c r="F7" s="190"/>
      <c r="G7" s="336" t="s">
        <v>153</v>
      </c>
      <c r="H7" s="163"/>
      <c r="I7" s="51"/>
      <c r="K7" s="149"/>
      <c r="M7" s="152"/>
      <c r="N7" s="152"/>
      <c r="O7" s="152"/>
      <c r="P7" s="152"/>
    </row>
    <row r="8" spans="1:16" s="38" customFormat="1">
      <c r="A8" s="37"/>
      <c r="B8" s="47"/>
      <c r="C8" s="48"/>
      <c r="D8" s="40"/>
      <c r="E8" s="49"/>
      <c r="F8" s="41"/>
      <c r="G8" s="50"/>
      <c r="H8" s="50"/>
      <c r="I8" s="51"/>
      <c r="K8" s="149"/>
      <c r="M8" s="152"/>
      <c r="N8" s="152"/>
      <c r="O8" s="152"/>
      <c r="P8" s="152"/>
    </row>
    <row r="9" spans="1:16" s="38" customFormat="1">
      <c r="A9" s="37"/>
      <c r="B9" s="4" t="s">
        <v>7</v>
      </c>
      <c r="C9" s="18"/>
      <c r="D9" s="40"/>
      <c r="E9" s="49"/>
      <c r="F9" s="41"/>
      <c r="G9" s="50"/>
      <c r="H9" s="50"/>
      <c r="I9" s="51"/>
      <c r="K9" s="149"/>
    </row>
    <row r="10" spans="1:16" s="38" customFormat="1" ht="27">
      <c r="A10" s="19" t="s">
        <v>9</v>
      </c>
      <c r="B10" s="5" t="s">
        <v>2</v>
      </c>
      <c r="C10" s="5" t="s">
        <v>0</v>
      </c>
      <c r="D10" s="32" t="s">
        <v>3</v>
      </c>
      <c r="E10" s="29" t="s">
        <v>4</v>
      </c>
      <c r="F10" s="6"/>
      <c r="G10" s="7" t="s">
        <v>6</v>
      </c>
      <c r="H10" s="7"/>
      <c r="I10" s="160"/>
      <c r="J10" s="161"/>
      <c r="K10" s="147"/>
    </row>
    <row r="11" spans="1:16" s="38" customFormat="1">
      <c r="A11" s="21"/>
      <c r="B11" s="8" t="s">
        <v>142</v>
      </c>
      <c r="C11" s="113" t="s">
        <v>123</v>
      </c>
      <c r="D11" s="150"/>
      <c r="E11" s="31"/>
      <c r="F11" s="179" t="s">
        <v>144</v>
      </c>
      <c r="G11" s="26">
        <v>12.15</v>
      </c>
      <c r="H11" s="26"/>
      <c r="I11" s="28"/>
      <c r="J11" s="98"/>
      <c r="K11" s="147"/>
    </row>
    <row r="12" spans="1:16" s="38" customFormat="1">
      <c r="A12" s="21"/>
      <c r="B12" s="25" t="s">
        <v>121</v>
      </c>
      <c r="C12" s="113" t="s">
        <v>41</v>
      </c>
      <c r="D12" s="150"/>
      <c r="E12" s="31"/>
      <c r="F12" s="179" t="s">
        <v>144</v>
      </c>
      <c r="G12" s="26"/>
      <c r="H12" s="26"/>
      <c r="I12" s="28"/>
      <c r="J12" s="98"/>
      <c r="K12" s="148"/>
    </row>
    <row r="13" spans="1:16" s="38" customFormat="1" ht="13.2">
      <c r="A13" s="37"/>
      <c r="B13" s="3" t="s">
        <v>10</v>
      </c>
      <c r="C13" s="162" t="s">
        <v>54</v>
      </c>
      <c r="D13" s="191"/>
      <c r="E13" s="191" t="s">
        <v>127</v>
      </c>
      <c r="F13" s="337"/>
      <c r="G13" s="336" t="s">
        <v>154</v>
      </c>
      <c r="H13" s="163"/>
      <c r="I13" s="133"/>
      <c r="J13" s="133"/>
      <c r="K13" s="133"/>
      <c r="M13" s="155"/>
      <c r="N13" s="155"/>
    </row>
    <row r="14" spans="1:16" s="38" customFormat="1">
      <c r="A14" s="37"/>
      <c r="B14" s="47"/>
      <c r="C14" s="48"/>
      <c r="D14" s="40"/>
      <c r="E14" s="49"/>
      <c r="F14" s="41"/>
      <c r="G14" s="50"/>
      <c r="H14" s="50"/>
      <c r="I14" s="51"/>
    </row>
    <row r="15" spans="1:16" s="38" customFormat="1">
      <c r="A15" s="37"/>
      <c r="B15" s="4" t="s">
        <v>143</v>
      </c>
      <c r="C15" s="18"/>
      <c r="D15" s="2"/>
      <c r="E15" s="49"/>
      <c r="F15" s="41"/>
      <c r="G15" s="50"/>
      <c r="H15" s="50"/>
      <c r="I15" s="51"/>
    </row>
    <row r="16" spans="1:16" s="38" customFormat="1" ht="39.6">
      <c r="A16" s="19" t="s">
        <v>9</v>
      </c>
      <c r="B16" s="5" t="s">
        <v>2</v>
      </c>
      <c r="C16" s="5" t="s">
        <v>0</v>
      </c>
      <c r="D16" s="32" t="s">
        <v>3</v>
      </c>
      <c r="E16" s="29" t="s">
        <v>4</v>
      </c>
      <c r="F16" s="6" t="s">
        <v>5</v>
      </c>
      <c r="G16" s="7" t="s">
        <v>6</v>
      </c>
      <c r="H16" s="7"/>
      <c r="I16" s="7"/>
    </row>
    <row r="17" spans="1:28" s="38" customFormat="1">
      <c r="A17" s="21"/>
      <c r="B17" s="25" t="s">
        <v>85</v>
      </c>
      <c r="C17" s="113" t="s">
        <v>40</v>
      </c>
      <c r="D17" s="34"/>
      <c r="E17" s="31"/>
      <c r="F17" s="179" t="s">
        <v>86</v>
      </c>
      <c r="G17" s="26">
        <v>10.3</v>
      </c>
      <c r="H17" s="26"/>
      <c r="I17" s="28"/>
    </row>
    <row r="18" spans="1:28" s="38" customFormat="1" ht="18" thickBot="1">
      <c r="A18" s="21"/>
      <c r="B18" s="246" t="s">
        <v>124</v>
      </c>
      <c r="C18" s="113" t="s">
        <v>41</v>
      </c>
      <c r="D18" s="156"/>
      <c r="E18" s="157"/>
      <c r="F18" s="194" t="s">
        <v>141</v>
      </c>
      <c r="G18" s="158"/>
      <c r="H18" s="158"/>
      <c r="I18" s="159"/>
    </row>
    <row r="19" spans="1:28" s="38" customFormat="1" ht="13.2">
      <c r="A19" s="37"/>
      <c r="B19" s="3" t="s">
        <v>126</v>
      </c>
      <c r="C19" s="3"/>
      <c r="D19" s="333" t="s">
        <v>54</v>
      </c>
      <c r="E19" s="3"/>
      <c r="F19" s="334"/>
      <c r="G19" s="162"/>
      <c r="H19" s="335" t="s">
        <v>127</v>
      </c>
      <c r="I19" s="338"/>
      <c r="J19" s="133"/>
      <c r="K19" s="133"/>
      <c r="M19" s="155"/>
      <c r="N19" s="155"/>
    </row>
    <row r="20" spans="1:28" s="38" customFormat="1">
      <c r="A20" s="37"/>
      <c r="B20" s="3"/>
      <c r="C20" s="191"/>
      <c r="E20" s="192"/>
      <c r="F20" s="191"/>
      <c r="G20" s="50"/>
      <c r="H20" s="50"/>
      <c r="I20" s="51"/>
    </row>
    <row r="21" spans="1:28" s="42" customFormat="1">
      <c r="A21" s="37"/>
      <c r="B21" s="4" t="s">
        <v>8</v>
      </c>
      <c r="C21" s="18"/>
      <c r="D21" s="18"/>
      <c r="E21" s="49"/>
      <c r="F21" s="41"/>
      <c r="G21" s="50"/>
      <c r="H21" s="50"/>
      <c r="I21" s="51"/>
    </row>
    <row r="22" spans="1:28" s="42" customFormat="1" ht="40.200000000000003">
      <c r="A22" s="19" t="s">
        <v>9</v>
      </c>
      <c r="B22" s="5" t="s">
        <v>2</v>
      </c>
      <c r="C22" s="5" t="s">
        <v>0</v>
      </c>
      <c r="D22" s="32" t="s">
        <v>3</v>
      </c>
      <c r="E22" s="29" t="s">
        <v>4</v>
      </c>
      <c r="F22" s="6" t="s">
        <v>5</v>
      </c>
      <c r="G22" s="7" t="s">
        <v>6</v>
      </c>
      <c r="H22" s="7"/>
      <c r="I22" s="7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</row>
    <row r="23" spans="1:28" s="42" customFormat="1">
      <c r="A23" s="21"/>
      <c r="B23" s="25" t="s">
        <v>42</v>
      </c>
      <c r="C23" s="113" t="s">
        <v>41</v>
      </c>
      <c r="D23" s="34"/>
      <c r="E23" s="193" t="s">
        <v>53</v>
      </c>
      <c r="F23" s="23" t="s">
        <v>45</v>
      </c>
      <c r="G23" s="26">
        <v>9.3000000000000007</v>
      </c>
      <c r="H23" s="26"/>
      <c r="I23" s="28"/>
      <c r="K23" s="319"/>
      <c r="L23" s="319"/>
      <c r="M23" s="319"/>
      <c r="N23" s="319"/>
      <c r="O23" s="319"/>
      <c r="P23" s="319"/>
      <c r="Q23" s="319"/>
      <c r="R23" s="320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</row>
    <row r="24" spans="1:28" s="42" customFormat="1">
      <c r="A24" s="21"/>
      <c r="B24" s="118" t="s">
        <v>43</v>
      </c>
      <c r="C24" s="113" t="s">
        <v>40</v>
      </c>
      <c r="D24" s="43"/>
      <c r="E24" s="44"/>
      <c r="F24" s="187" t="s">
        <v>45</v>
      </c>
      <c r="G24" s="45"/>
      <c r="H24" s="45"/>
      <c r="I24" s="46"/>
      <c r="K24" s="319"/>
      <c r="L24" s="319"/>
      <c r="M24" s="319"/>
      <c r="N24" s="321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</row>
    <row r="25" spans="1:28" s="42" customFormat="1">
      <c r="A25" s="21"/>
      <c r="B25" s="145"/>
      <c r="C25" s="146"/>
      <c r="D25" s="55"/>
      <c r="E25" s="56"/>
      <c r="F25" s="57"/>
      <c r="G25" s="58"/>
      <c r="H25" s="58"/>
      <c r="I25" s="59"/>
      <c r="K25" s="322"/>
      <c r="L25" s="319"/>
      <c r="M25" s="319"/>
      <c r="N25" s="323"/>
      <c r="O25" s="323"/>
      <c r="P25" s="323"/>
      <c r="Q25" s="323"/>
      <c r="R25" s="323"/>
      <c r="S25" s="323"/>
      <c r="T25" s="323"/>
      <c r="U25" s="323"/>
      <c r="V25" s="322"/>
      <c r="W25" s="323"/>
      <c r="X25" s="323"/>
      <c r="Y25" s="323"/>
      <c r="Z25" s="323"/>
      <c r="AA25" s="323"/>
      <c r="AB25" s="323"/>
    </row>
    <row r="26" spans="1:28" s="42" customFormat="1">
      <c r="A26" s="21"/>
      <c r="B26" s="188" t="s">
        <v>130</v>
      </c>
      <c r="C26" s="113" t="s">
        <v>40</v>
      </c>
      <c r="D26" s="34"/>
      <c r="E26" s="31"/>
      <c r="F26" s="179" t="s">
        <v>131</v>
      </c>
      <c r="G26" s="26"/>
      <c r="H26" s="26"/>
      <c r="I26" s="28"/>
      <c r="K26" s="319"/>
      <c r="L26" s="319"/>
      <c r="M26" s="319"/>
      <c r="N26" s="323"/>
      <c r="O26" s="323"/>
      <c r="P26" s="323"/>
      <c r="Q26" s="323"/>
      <c r="R26" s="323"/>
      <c r="S26" s="323"/>
      <c r="T26" s="323"/>
      <c r="U26" s="323"/>
      <c r="V26" s="322"/>
      <c r="W26" s="323"/>
      <c r="X26" s="323"/>
      <c r="Y26" s="323"/>
      <c r="Z26" s="323"/>
      <c r="AA26" s="323"/>
      <c r="AB26" s="323"/>
    </row>
    <row r="27" spans="1:28" s="42" customFormat="1">
      <c r="A27" s="21"/>
      <c r="B27" s="141" t="s">
        <v>132</v>
      </c>
      <c r="C27" s="8"/>
      <c r="D27" s="34"/>
      <c r="E27" s="31"/>
      <c r="F27" s="179" t="s">
        <v>134</v>
      </c>
      <c r="G27" s="26"/>
      <c r="H27" s="26"/>
      <c r="I27" s="28"/>
      <c r="K27" s="319"/>
      <c r="L27" s="319"/>
      <c r="M27" s="319"/>
      <c r="N27" s="323"/>
      <c r="O27" s="323"/>
      <c r="P27" s="323"/>
      <c r="Q27" s="323"/>
      <c r="R27" s="323"/>
      <c r="S27" s="323"/>
      <c r="T27" s="323"/>
      <c r="U27" s="323"/>
      <c r="V27" s="322"/>
      <c r="W27" s="323"/>
      <c r="X27" s="323"/>
      <c r="Y27" s="323"/>
      <c r="Z27" s="323"/>
      <c r="AA27" s="323"/>
      <c r="AB27" s="323"/>
    </row>
    <row r="28" spans="1:28" s="42" customFormat="1">
      <c r="A28" s="21"/>
      <c r="B28" s="141" t="s">
        <v>133</v>
      </c>
      <c r="C28" s="8"/>
      <c r="D28" s="34"/>
      <c r="E28" s="31"/>
      <c r="F28" s="179" t="s">
        <v>135</v>
      </c>
      <c r="G28" s="26"/>
      <c r="H28" s="26"/>
      <c r="I28" s="28"/>
      <c r="K28" s="319"/>
      <c r="L28" s="319"/>
      <c r="M28" s="323"/>
      <c r="N28" s="323"/>
      <c r="O28" s="323"/>
      <c r="P28" s="323"/>
      <c r="Q28" s="323"/>
      <c r="R28" s="323"/>
      <c r="S28" s="323"/>
      <c r="T28" s="323"/>
      <c r="U28" s="323"/>
      <c r="V28" s="322"/>
      <c r="W28" s="323"/>
      <c r="X28" s="323"/>
      <c r="Y28" s="323"/>
      <c r="Z28" s="323"/>
      <c r="AA28" s="323"/>
      <c r="AB28" s="323"/>
    </row>
    <row r="29" spans="1:28" s="42" customFormat="1">
      <c r="A29" s="21"/>
      <c r="B29" s="141"/>
      <c r="C29" s="142"/>
      <c r="D29" s="55"/>
      <c r="E29" s="56"/>
      <c r="F29" s="57"/>
      <c r="G29" s="58"/>
      <c r="H29" s="58"/>
      <c r="I29" s="59"/>
      <c r="K29" s="323"/>
      <c r="L29" s="323"/>
      <c r="M29" s="323"/>
      <c r="N29" s="323"/>
      <c r="O29" s="319"/>
      <c r="P29" s="323"/>
      <c r="Q29" s="323"/>
      <c r="R29" s="323"/>
      <c r="S29" s="323"/>
      <c r="T29" s="323"/>
      <c r="U29" s="323"/>
      <c r="V29" s="324"/>
      <c r="W29" s="325"/>
      <c r="X29" s="325"/>
      <c r="Y29" s="325"/>
      <c r="Z29" s="325"/>
      <c r="AA29" s="325"/>
      <c r="AB29" s="325"/>
    </row>
    <row r="30" spans="1:28" s="42" customFormat="1">
      <c r="A30" s="21"/>
      <c r="B30" s="141" t="s">
        <v>136</v>
      </c>
      <c r="C30" s="144" t="s">
        <v>44</v>
      </c>
      <c r="D30" s="34"/>
      <c r="E30" s="31"/>
      <c r="F30" s="179" t="s">
        <v>83</v>
      </c>
      <c r="G30" s="26"/>
      <c r="H30" s="26"/>
      <c r="I30" s="28"/>
      <c r="K30" s="323"/>
      <c r="L30" s="323"/>
      <c r="M30" s="323"/>
      <c r="N30" s="323"/>
      <c r="O30" s="319"/>
      <c r="P30" s="325"/>
      <c r="Q30" s="325"/>
      <c r="R30" s="325"/>
      <c r="S30" s="325"/>
      <c r="T30" s="325"/>
      <c r="U30" s="323"/>
      <c r="V30" s="324"/>
      <c r="W30" s="325"/>
      <c r="X30" s="325"/>
      <c r="Y30" s="325"/>
      <c r="Z30" s="325"/>
      <c r="AA30" s="325"/>
      <c r="AB30" s="325"/>
    </row>
    <row r="31" spans="1:28" s="42" customFormat="1">
      <c r="A31" s="37"/>
      <c r="B31" s="141" t="s">
        <v>137</v>
      </c>
      <c r="C31" s="144"/>
      <c r="D31" s="34"/>
      <c r="E31" s="31"/>
      <c r="F31" s="179" t="s">
        <v>138</v>
      </c>
      <c r="G31" s="26"/>
      <c r="H31" s="26"/>
      <c r="I31" s="28"/>
      <c r="K31" s="323"/>
      <c r="L31" s="323"/>
      <c r="M31" s="323"/>
      <c r="N31" s="323"/>
      <c r="O31" s="319"/>
      <c r="P31" s="323"/>
      <c r="Q31" s="323"/>
      <c r="R31" s="323"/>
      <c r="S31" s="323"/>
      <c r="T31" s="323"/>
      <c r="U31" s="323"/>
      <c r="V31" s="324"/>
      <c r="W31" s="325"/>
      <c r="X31" s="325"/>
      <c r="Y31" s="325"/>
      <c r="Z31" s="325"/>
      <c r="AA31" s="325"/>
      <c r="AB31" s="325"/>
    </row>
    <row r="32" spans="1:28" s="42" customFormat="1">
      <c r="A32" s="37"/>
      <c r="B32" s="141" t="s">
        <v>139</v>
      </c>
      <c r="C32" s="144"/>
      <c r="D32" s="34"/>
      <c r="E32" s="31"/>
      <c r="F32" s="179" t="s">
        <v>84</v>
      </c>
      <c r="G32" s="132"/>
      <c r="H32" s="132"/>
      <c r="I32" s="132"/>
      <c r="K32" s="323"/>
      <c r="L32" s="323"/>
      <c r="M32" s="323"/>
      <c r="N32" s="323"/>
      <c r="O32" s="319"/>
      <c r="P32" s="323"/>
      <c r="Q32" s="323"/>
      <c r="R32" s="323"/>
      <c r="S32" s="323"/>
      <c r="T32" s="323"/>
      <c r="U32" s="323"/>
      <c r="V32" s="324"/>
      <c r="W32" s="325"/>
      <c r="X32" s="325"/>
      <c r="Y32" s="325"/>
      <c r="Z32" s="325"/>
      <c r="AA32" s="325"/>
      <c r="AB32" s="325"/>
    </row>
    <row r="33" spans="1:29" s="42" customFormat="1">
      <c r="A33" s="37"/>
      <c r="B33" s="3" t="s">
        <v>10</v>
      </c>
      <c r="C33" s="3" t="s">
        <v>46</v>
      </c>
      <c r="D33" s="3"/>
      <c r="E33" s="3"/>
      <c r="F33" s="3" t="s">
        <v>54</v>
      </c>
      <c r="G33" s="162"/>
      <c r="H33" s="335" t="s">
        <v>127</v>
      </c>
      <c r="I33" s="38"/>
      <c r="K33" s="323"/>
      <c r="L33" s="323"/>
      <c r="M33" s="323"/>
      <c r="N33" s="323"/>
      <c r="O33" s="319"/>
      <c r="P33" s="323"/>
      <c r="Q33" s="323"/>
      <c r="R33" s="323"/>
      <c r="S33" s="323"/>
      <c r="T33" s="323"/>
      <c r="U33" s="323"/>
      <c r="V33" s="324"/>
      <c r="W33" s="325"/>
      <c r="X33" s="325"/>
      <c r="Y33" s="325"/>
      <c r="Z33" s="325"/>
      <c r="AA33" s="325"/>
      <c r="AB33" s="325"/>
    </row>
    <row r="34" spans="1:29">
      <c r="B34" s="252" t="s">
        <v>125</v>
      </c>
      <c r="K34" s="323"/>
      <c r="L34" s="323"/>
      <c r="M34" s="323"/>
      <c r="N34" s="323"/>
      <c r="O34" s="319"/>
      <c r="P34" s="323"/>
      <c r="Q34" s="323"/>
      <c r="R34" s="323"/>
      <c r="S34" s="323"/>
      <c r="T34" s="323"/>
      <c r="U34" s="323"/>
      <c r="V34" s="324"/>
      <c r="W34" s="325"/>
      <c r="X34" s="325"/>
      <c r="Y34" s="325"/>
      <c r="Z34" s="325"/>
      <c r="AA34" s="325"/>
      <c r="AB34" s="325"/>
    </row>
    <row r="35" spans="1:29">
      <c r="B35" t="s">
        <v>140</v>
      </c>
      <c r="C35" s="19" t="s">
        <v>123</v>
      </c>
      <c r="K35" s="323"/>
      <c r="L35" s="323"/>
      <c r="M35" s="323"/>
      <c r="N35" s="323"/>
      <c r="O35" s="319"/>
      <c r="P35" s="323"/>
      <c r="Q35" s="323"/>
      <c r="R35" s="323"/>
      <c r="S35" s="323"/>
      <c r="T35" s="323"/>
      <c r="U35" s="323"/>
      <c r="V35" s="324"/>
      <c r="W35" s="325"/>
      <c r="X35" s="325"/>
      <c r="Y35" s="325"/>
      <c r="Z35" s="325"/>
      <c r="AA35" s="325"/>
      <c r="AB35" s="325"/>
    </row>
    <row r="36" spans="1:29">
      <c r="A36" s="39"/>
      <c r="C36" s="19" t="s">
        <v>41</v>
      </c>
      <c r="K36" s="323"/>
      <c r="L36" s="323"/>
      <c r="M36" s="323"/>
      <c r="N36" s="323"/>
      <c r="O36" s="319"/>
      <c r="P36" s="323"/>
      <c r="Q36" s="323"/>
      <c r="R36" s="323"/>
      <c r="S36" s="323"/>
      <c r="T36" s="323"/>
      <c r="U36" s="323"/>
      <c r="V36" s="324"/>
      <c r="W36" s="325"/>
      <c r="X36" s="325"/>
      <c r="Y36" s="325"/>
      <c r="Z36" s="325"/>
      <c r="AA36" s="325"/>
      <c r="AB36" s="325"/>
    </row>
    <row r="37" spans="1:29" ht="15.6">
      <c r="A37" s="39"/>
      <c r="D37" s="20"/>
      <c r="E37" s="21"/>
      <c r="F37" s="20"/>
      <c r="G37" s="21"/>
      <c r="H37" s="20"/>
      <c r="I37" s="20"/>
      <c r="J37" s="38"/>
      <c r="K37" s="323"/>
      <c r="L37" s="323"/>
      <c r="M37" s="323"/>
      <c r="N37" s="323"/>
      <c r="O37" s="319"/>
      <c r="P37" s="323"/>
      <c r="Q37" s="323"/>
      <c r="R37" s="323"/>
      <c r="S37" s="323"/>
      <c r="T37" s="323"/>
      <c r="U37" s="323"/>
      <c r="V37" s="324"/>
      <c r="W37" s="325"/>
      <c r="X37" s="325"/>
      <c r="Y37" s="325"/>
      <c r="Z37" s="325"/>
      <c r="AA37" s="325"/>
      <c r="AB37" s="325"/>
    </row>
    <row r="38" spans="1:29" ht="22.8">
      <c r="A38" s="39"/>
      <c r="B38" s="249" t="s">
        <v>148</v>
      </c>
      <c r="C38" s="66"/>
      <c r="D38" s="183"/>
      <c r="E38" s="248" t="s">
        <v>152</v>
      </c>
      <c r="F38" s="249" t="s">
        <v>42</v>
      </c>
      <c r="G38" s="184"/>
      <c r="J38" s="38"/>
      <c r="K38" s="323"/>
      <c r="L38" s="323"/>
      <c r="M38" s="323"/>
      <c r="N38" s="323"/>
      <c r="O38" s="319"/>
      <c r="P38" s="323"/>
      <c r="Q38" s="323"/>
      <c r="R38" s="323"/>
      <c r="S38" s="323"/>
      <c r="T38" s="323"/>
      <c r="U38" s="323"/>
      <c r="V38" s="324"/>
      <c r="W38" s="325"/>
      <c r="X38" s="325"/>
      <c r="Y38" s="325"/>
      <c r="Z38" s="325"/>
      <c r="AA38" s="325"/>
      <c r="AB38" s="325"/>
    </row>
    <row r="39" spans="1:29" ht="22.8">
      <c r="A39" s="39"/>
      <c r="B39" s="254" t="s">
        <v>88</v>
      </c>
      <c r="C39" s="255"/>
      <c r="D39" s="185"/>
      <c r="E39" s="248"/>
      <c r="F39" s="249"/>
      <c r="G39" s="167"/>
      <c r="J39" s="38"/>
      <c r="K39" s="323"/>
      <c r="L39" s="323"/>
      <c r="M39" s="323"/>
      <c r="N39" s="323"/>
      <c r="O39" s="319"/>
      <c r="P39" s="323"/>
      <c r="Q39" s="323"/>
      <c r="R39" s="323"/>
      <c r="S39" s="323"/>
      <c r="T39" s="323"/>
      <c r="U39" s="323"/>
      <c r="V39" s="324"/>
      <c r="W39" s="325"/>
      <c r="X39" s="325"/>
      <c r="Y39" s="325"/>
      <c r="Z39" s="325"/>
      <c r="AA39" s="325"/>
      <c r="AB39" s="325"/>
    </row>
    <row r="40" spans="1:29" ht="22.8">
      <c r="A40" s="39"/>
      <c r="B40" s="254" t="s">
        <v>89</v>
      </c>
      <c r="C40" s="255"/>
      <c r="D40" s="186"/>
      <c r="E40" s="248"/>
      <c r="F40" s="249"/>
      <c r="G40" s="98"/>
      <c r="J40" s="38"/>
      <c r="K40" s="323"/>
      <c r="L40" s="323"/>
      <c r="M40" s="323"/>
      <c r="N40" s="323"/>
      <c r="O40" s="319"/>
      <c r="P40" s="323"/>
      <c r="Q40" s="323"/>
      <c r="R40" s="323"/>
      <c r="S40" s="323"/>
      <c r="T40" s="323"/>
      <c r="U40" s="323"/>
      <c r="V40" s="324"/>
      <c r="W40" s="325"/>
      <c r="X40" s="325"/>
      <c r="Y40" s="325"/>
      <c r="Z40" s="325"/>
      <c r="AA40" s="325"/>
      <c r="AB40" s="325"/>
    </row>
    <row r="41" spans="1:29" ht="22.8">
      <c r="A41" s="39"/>
      <c r="B41" s="256" t="s">
        <v>149</v>
      </c>
      <c r="C41" s="255"/>
      <c r="D41" s="255"/>
      <c r="E41" s="253"/>
      <c r="F41" s="185"/>
      <c r="G41" s="21"/>
      <c r="H41" s="20"/>
      <c r="J41" s="38"/>
      <c r="K41" s="319"/>
      <c r="L41" s="319"/>
      <c r="M41" s="319"/>
      <c r="N41" s="323"/>
      <c r="O41" s="323"/>
      <c r="P41" s="323"/>
      <c r="Q41" s="323"/>
      <c r="R41" s="323"/>
      <c r="S41" s="323"/>
      <c r="T41" s="323"/>
      <c r="U41" s="323"/>
      <c r="V41" s="325"/>
      <c r="W41" s="317"/>
      <c r="X41" s="325"/>
      <c r="Y41" s="325"/>
      <c r="Z41" s="325"/>
      <c r="AA41" s="325"/>
      <c r="AB41" s="325"/>
    </row>
    <row r="42" spans="1:29" s="8" customFormat="1" ht="20.25" customHeight="1">
      <c r="A42" s="39"/>
      <c r="B42" s="182"/>
      <c r="C42" s="79"/>
      <c r="D42" s="183"/>
      <c r="E42" s="49"/>
      <c r="F42" s="37"/>
      <c r="G42" s="54"/>
      <c r="H42" s="54"/>
      <c r="I42" s="54"/>
      <c r="J42" s="38"/>
      <c r="K42" s="319"/>
      <c r="L42" s="319"/>
      <c r="M42" s="319"/>
      <c r="N42" s="323"/>
      <c r="O42" s="323"/>
      <c r="P42" s="323"/>
      <c r="Q42" s="323"/>
      <c r="R42" s="323"/>
      <c r="S42" s="323"/>
      <c r="T42" s="323"/>
      <c r="U42" s="323"/>
      <c r="V42" s="325"/>
      <c r="W42" s="326"/>
      <c r="X42" s="325"/>
      <c r="Y42" s="325"/>
      <c r="Z42" s="325"/>
      <c r="AA42" s="325"/>
      <c r="AB42" s="325"/>
      <c r="AC42" s="318"/>
    </row>
    <row r="43" spans="1:29" s="8" customFormat="1" ht="20.25" customHeight="1">
      <c r="A43" s="39"/>
      <c r="B43" s="185"/>
      <c r="C43" s="185"/>
      <c r="D43" s="185"/>
      <c r="E43" s="49"/>
      <c r="F43" s="37"/>
      <c r="G43" s="54"/>
      <c r="H43" s="54"/>
      <c r="I43" s="54"/>
      <c r="J43" s="38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8"/>
    </row>
    <row r="44" spans="1:29" s="8" customFormat="1" ht="20.25" customHeight="1">
      <c r="A44" s="39"/>
      <c r="B44" s="79"/>
      <c r="C44" s="37"/>
      <c r="D44" s="40"/>
      <c r="E44" s="49"/>
      <c r="F44" s="37"/>
      <c r="G44" s="54"/>
      <c r="H44" s="54"/>
      <c r="I44" s="54"/>
      <c r="J44" s="38"/>
      <c r="K44" s="319"/>
      <c r="L44" s="319"/>
      <c r="M44" s="319"/>
      <c r="N44" s="319"/>
      <c r="O44" s="319"/>
      <c r="P44" s="327"/>
      <c r="Q44" s="327"/>
      <c r="R44" s="327"/>
      <c r="S44" s="327"/>
      <c r="T44" s="327"/>
      <c r="U44" s="327"/>
      <c r="V44" s="327"/>
      <c r="W44" s="319"/>
      <c r="X44" s="319"/>
      <c r="Y44" s="319"/>
      <c r="Z44" s="319"/>
      <c r="AA44" s="319"/>
      <c r="AB44" s="319"/>
      <c r="AC44" s="318"/>
    </row>
    <row r="45" spans="1:29" s="8" customFormat="1" ht="20.25" customHeight="1">
      <c r="A45" s="39"/>
      <c r="B45" s="54"/>
      <c r="C45" s="37"/>
      <c r="D45" s="40"/>
      <c r="E45" s="49"/>
      <c r="F45" s="37"/>
      <c r="G45" s="54"/>
      <c r="H45" s="54"/>
      <c r="I45" s="54"/>
      <c r="J45" s="38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8"/>
    </row>
    <row r="46" spans="1:29" s="8" customFormat="1" ht="20.25" customHeight="1">
      <c r="A46" s="39"/>
      <c r="B46" s="189"/>
      <c r="C46" s="190"/>
      <c r="D46" s="190"/>
      <c r="E46" s="190"/>
      <c r="F46" s="190"/>
      <c r="G46" s="54"/>
      <c r="H46" s="54"/>
      <c r="I46" s="54"/>
      <c r="J46" s="38"/>
      <c r="K46" s="319"/>
      <c r="L46" s="319"/>
      <c r="M46" s="319"/>
      <c r="N46" s="319"/>
      <c r="O46" s="319"/>
      <c r="P46" s="319"/>
      <c r="Q46" s="327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8"/>
    </row>
    <row r="47" spans="1:29" s="8" customFormat="1" ht="20.25" customHeight="1">
      <c r="A47" s="39"/>
      <c r="B47" s="54"/>
      <c r="C47" s="37"/>
      <c r="D47" s="40"/>
      <c r="E47" s="49"/>
      <c r="F47" s="37"/>
      <c r="G47" s="54"/>
      <c r="H47" s="54"/>
      <c r="I47" s="54"/>
      <c r="J47" s="38"/>
      <c r="K47" s="319"/>
      <c r="L47" s="319"/>
      <c r="M47" s="319"/>
      <c r="N47" s="319"/>
      <c r="O47" s="319"/>
      <c r="P47" s="319"/>
      <c r="Q47" s="327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8"/>
    </row>
    <row r="48" spans="1:29" s="8" customFormat="1" ht="20.25" customHeight="1">
      <c r="A48" s="39"/>
      <c r="B48" s="42"/>
      <c r="C48" s="74"/>
      <c r="D48" s="40"/>
      <c r="E48" s="49"/>
      <c r="F48" s="37"/>
      <c r="G48" s="54"/>
      <c r="H48" s="54"/>
      <c r="I48" s="54"/>
      <c r="J48" s="38"/>
      <c r="K48" s="319"/>
      <c r="L48" s="319"/>
      <c r="M48" s="319"/>
      <c r="N48" s="319"/>
      <c r="O48" s="319"/>
      <c r="P48" s="319"/>
      <c r="Q48" s="327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8"/>
    </row>
    <row r="49" spans="1:30" s="8" customFormat="1" ht="20.25" customHeight="1">
      <c r="A49" s="39"/>
      <c r="B49" s="42"/>
      <c r="C49" s="74"/>
      <c r="D49" s="40"/>
      <c r="E49" s="49"/>
      <c r="F49" s="37"/>
      <c r="G49" s="54"/>
      <c r="H49" s="54"/>
      <c r="I49" s="54"/>
      <c r="J49" s="38"/>
      <c r="K49" s="319"/>
      <c r="L49" s="319"/>
      <c r="M49" s="319"/>
      <c r="N49" s="319"/>
      <c r="O49" s="319"/>
      <c r="P49" s="319"/>
      <c r="Q49" s="328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8"/>
    </row>
    <row r="50" spans="1:30" s="8" customFormat="1" ht="20.25" customHeight="1">
      <c r="A50" s="39"/>
      <c r="B50" s="42"/>
      <c r="C50" s="74"/>
      <c r="D50" s="40"/>
      <c r="E50" s="49"/>
      <c r="F50" s="37"/>
      <c r="G50" s="54"/>
      <c r="H50" s="54"/>
      <c r="I50" s="54"/>
      <c r="J50" s="38"/>
      <c r="K50" s="319"/>
      <c r="L50" s="319"/>
      <c r="M50" s="319"/>
      <c r="N50" s="319"/>
      <c r="O50" s="319"/>
      <c r="P50" s="327"/>
      <c r="Q50" s="327"/>
      <c r="R50" s="319"/>
      <c r="S50" s="317"/>
      <c r="T50" s="319"/>
      <c r="U50" s="319"/>
      <c r="V50" s="319"/>
      <c r="W50" s="319"/>
      <c r="X50" s="319"/>
      <c r="Y50" s="319"/>
      <c r="Z50" s="319"/>
      <c r="AA50" s="319"/>
      <c r="AB50" s="319"/>
      <c r="AC50" s="318"/>
    </row>
    <row r="51" spans="1:30" s="8" customFormat="1" ht="20.25" customHeight="1">
      <c r="A51" s="39"/>
      <c r="B51" s="42"/>
      <c r="C51" s="74"/>
      <c r="D51" s="40"/>
      <c r="E51" s="49"/>
      <c r="F51" s="37"/>
      <c r="G51" s="54"/>
      <c r="H51" s="54"/>
      <c r="I51" s="54"/>
      <c r="J51" s="38"/>
      <c r="K51" s="319"/>
      <c r="L51" s="319"/>
      <c r="M51" s="319"/>
      <c r="N51" s="319"/>
      <c r="O51" s="319"/>
      <c r="P51" s="319"/>
      <c r="Q51" s="319"/>
      <c r="R51" s="319"/>
      <c r="S51" s="317"/>
      <c r="T51" s="319"/>
      <c r="U51" s="319"/>
      <c r="V51" s="319"/>
      <c r="W51" s="319"/>
      <c r="X51" s="319"/>
      <c r="Y51" s="319"/>
      <c r="Z51" s="319"/>
      <c r="AA51" s="319"/>
      <c r="AB51" s="319"/>
      <c r="AC51" s="318"/>
    </row>
    <row r="52" spans="1:30" s="8" customFormat="1" ht="20.25" customHeight="1">
      <c r="A52" s="39"/>
      <c r="B52" s="42"/>
      <c r="C52" s="74"/>
      <c r="D52" s="40"/>
      <c r="E52" s="49"/>
      <c r="F52" s="37"/>
      <c r="G52" s="54"/>
      <c r="H52" s="54"/>
      <c r="I52" s="54"/>
      <c r="J52" s="38"/>
      <c r="K52" s="319"/>
      <c r="L52" s="319"/>
      <c r="M52" s="319"/>
      <c r="N52" s="319"/>
      <c r="O52" s="319"/>
      <c r="P52" s="328"/>
      <c r="Q52" s="319"/>
      <c r="R52" s="319"/>
      <c r="S52" s="317"/>
      <c r="T52" s="319"/>
      <c r="U52" s="319"/>
      <c r="V52" s="319"/>
      <c r="W52" s="319"/>
      <c r="X52" s="319"/>
      <c r="Y52" s="319"/>
      <c r="Z52" s="319"/>
      <c r="AA52" s="319"/>
      <c r="AB52" s="319"/>
      <c r="AC52" s="329"/>
      <c r="AD52" s="330"/>
    </row>
    <row r="53" spans="1:30" s="8" customFormat="1" ht="20.25" customHeight="1">
      <c r="A53" s="39"/>
      <c r="B53" s="42"/>
      <c r="C53" s="74"/>
      <c r="D53" s="40"/>
      <c r="E53" s="49"/>
      <c r="F53" s="74"/>
      <c r="G53" s="42"/>
      <c r="H53" s="42"/>
      <c r="I53" s="42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</row>
    <row r="54" spans="1:30" s="8" customFormat="1" ht="20.25" customHeight="1">
      <c r="A54" s="39"/>
      <c r="B54" s="42"/>
      <c r="C54" s="74"/>
      <c r="D54" s="40"/>
      <c r="E54" s="49"/>
      <c r="F54" s="74"/>
      <c r="G54" s="42"/>
      <c r="H54" s="42"/>
      <c r="I54" s="42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</row>
    <row r="55" spans="1:30" s="8" customFormat="1" ht="20.25" customHeight="1">
      <c r="A55" s="39"/>
      <c r="B55" s="42"/>
      <c r="C55" s="74"/>
      <c r="D55" s="40"/>
      <c r="E55" s="49"/>
      <c r="F55" s="74"/>
      <c r="G55" s="42"/>
      <c r="H55" s="42"/>
      <c r="I55" s="42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</row>
    <row r="56" spans="1:30" s="8" customFormat="1" ht="20.25" customHeight="1">
      <c r="A56" s="39"/>
      <c r="B56" s="42"/>
      <c r="C56" s="74"/>
      <c r="D56" s="40"/>
      <c r="E56" s="49"/>
      <c r="F56" s="74"/>
      <c r="G56" s="42"/>
      <c r="H56" s="42"/>
      <c r="I56" s="42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</row>
    <row r="57" spans="1:30" s="8" customFormat="1" ht="20.25" customHeight="1">
      <c r="A57" s="39"/>
      <c r="B57" s="42"/>
      <c r="C57" s="74"/>
      <c r="D57" s="40"/>
      <c r="E57" s="49"/>
      <c r="F57" s="74"/>
      <c r="G57" s="42"/>
      <c r="H57" s="42"/>
      <c r="I57" s="42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</row>
    <row r="58" spans="1:30" s="8" customFormat="1" ht="20.25" customHeight="1">
      <c r="A58" s="39"/>
      <c r="B58" s="42"/>
      <c r="C58" s="74"/>
      <c r="D58" s="40"/>
      <c r="E58" s="49"/>
      <c r="F58" s="74"/>
      <c r="G58" s="42"/>
      <c r="H58" s="42"/>
      <c r="I58" s="42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30" ht="24.6">
      <c r="A59" s="39"/>
      <c r="B59" s="42"/>
      <c r="C59" s="74"/>
      <c r="D59" s="62"/>
      <c r="E59" s="49"/>
      <c r="F59" s="24"/>
      <c r="G59" s="75"/>
      <c r="H59" s="38"/>
      <c r="I59" s="38"/>
      <c r="J59" s="38"/>
      <c r="K59" s="38"/>
      <c r="L59" s="38"/>
    </row>
    <row r="60" spans="1:30" ht="24.6">
      <c r="A60" s="39"/>
      <c r="B60" s="38"/>
      <c r="C60" s="74"/>
      <c r="D60" s="62"/>
      <c r="E60" s="49"/>
      <c r="F60" s="24"/>
      <c r="G60" s="75"/>
      <c r="H60" s="38"/>
      <c r="I60" s="38"/>
      <c r="J60" s="38"/>
      <c r="K60" s="38"/>
      <c r="L60" s="38"/>
    </row>
    <row r="61" spans="1:30" ht="24.6">
      <c r="A61" s="39"/>
      <c r="B61" s="38"/>
      <c r="C61" s="74"/>
      <c r="D61" s="62"/>
      <c r="E61" s="49"/>
      <c r="F61" s="24"/>
      <c r="G61" s="75"/>
      <c r="H61" s="38"/>
      <c r="I61" s="38"/>
      <c r="J61" s="38"/>
      <c r="K61" s="38"/>
      <c r="L61" s="38"/>
    </row>
    <row r="62" spans="1:30">
      <c r="A62" s="39"/>
      <c r="B62" s="42"/>
      <c r="C62" s="74"/>
      <c r="D62" s="40"/>
      <c r="E62" s="49"/>
      <c r="F62" s="74"/>
      <c r="G62" s="42"/>
      <c r="H62" s="42"/>
      <c r="I62" s="42"/>
      <c r="J62" s="38"/>
      <c r="K62" s="38"/>
      <c r="L62" s="38"/>
    </row>
    <row r="63" spans="1:30">
      <c r="A63" s="39"/>
      <c r="B63" s="42"/>
      <c r="C63" s="74"/>
      <c r="D63" s="40"/>
      <c r="E63" s="49"/>
      <c r="F63" s="74"/>
      <c r="G63" s="42"/>
      <c r="H63" s="42"/>
      <c r="I63" s="42"/>
      <c r="J63" s="38"/>
      <c r="K63" s="38"/>
      <c r="L63" s="38"/>
    </row>
    <row r="64" spans="1:30">
      <c r="A64" s="39"/>
      <c r="B64" s="42"/>
      <c r="C64" s="74"/>
      <c r="D64" s="40"/>
      <c r="E64" s="49"/>
      <c r="F64" s="74"/>
      <c r="G64" s="42"/>
      <c r="H64" s="42"/>
      <c r="I64" s="42"/>
      <c r="J64" s="38"/>
      <c r="K64" s="38"/>
      <c r="L64" s="38"/>
    </row>
    <row r="65" spans="1:12">
      <c r="A65" s="39"/>
      <c r="B65" s="42"/>
      <c r="C65" s="74"/>
      <c r="D65" s="40"/>
      <c r="E65" s="49"/>
      <c r="F65" s="74"/>
      <c r="G65" s="42"/>
      <c r="H65" s="42"/>
      <c r="I65" s="42"/>
      <c r="J65" s="38"/>
      <c r="K65" s="38"/>
      <c r="L65" s="38"/>
    </row>
    <row r="66" spans="1:12">
      <c r="A66" s="39"/>
      <c r="B66" s="42"/>
      <c r="C66" s="74"/>
      <c r="D66" s="40"/>
      <c r="E66" s="49"/>
      <c r="F66" s="74"/>
      <c r="G66" s="42"/>
      <c r="H66" s="42"/>
      <c r="I66" s="42"/>
      <c r="J66" s="38"/>
      <c r="K66" s="38"/>
      <c r="L66" s="38"/>
    </row>
    <row r="67" spans="1:12">
      <c r="A67" s="39"/>
      <c r="B67" s="42"/>
      <c r="C67" s="74"/>
      <c r="D67" s="40"/>
      <c r="E67" s="49"/>
      <c r="F67" s="74"/>
      <c r="G67" s="42"/>
      <c r="H67" s="42"/>
      <c r="I67" s="42"/>
      <c r="J67" s="38"/>
      <c r="K67" s="38"/>
      <c r="L67" s="38"/>
    </row>
    <row r="68" spans="1:12">
      <c r="A68" s="39"/>
      <c r="B68" s="42"/>
      <c r="C68" s="74"/>
      <c r="D68" s="40"/>
      <c r="E68" s="49"/>
      <c r="F68" s="74"/>
      <c r="G68" s="42"/>
      <c r="H68" s="42"/>
      <c r="I68" s="42"/>
      <c r="J68" s="38"/>
      <c r="K68" s="38"/>
      <c r="L68" s="38"/>
    </row>
    <row r="69" spans="1:12">
      <c r="A69" s="39"/>
      <c r="B69" s="42"/>
      <c r="C69" s="74"/>
      <c r="D69" s="40"/>
      <c r="E69" s="49"/>
      <c r="F69" s="74"/>
      <c r="G69" s="42"/>
      <c r="H69" s="42"/>
      <c r="I69" s="42"/>
      <c r="J69" s="38"/>
      <c r="K69" s="38"/>
      <c r="L69" s="38"/>
    </row>
    <row r="70" spans="1:12">
      <c r="A70" s="39"/>
      <c r="B70" s="42"/>
      <c r="C70" s="74"/>
      <c r="D70" s="40"/>
      <c r="E70" s="49"/>
      <c r="F70" s="74"/>
      <c r="G70" s="42"/>
      <c r="H70" s="42"/>
      <c r="I70" s="42"/>
      <c r="J70" s="38"/>
      <c r="K70" s="38"/>
      <c r="L70" s="38"/>
    </row>
    <row r="71" spans="1:12">
      <c r="A71" s="39"/>
      <c r="B71" s="42"/>
      <c r="C71" s="74"/>
      <c r="D71" s="40"/>
      <c r="E71" s="49"/>
      <c r="F71" s="74"/>
      <c r="G71" s="42"/>
      <c r="H71" s="42"/>
      <c r="I71" s="42"/>
      <c r="J71" s="38"/>
      <c r="K71" s="38"/>
      <c r="L71" s="38"/>
    </row>
    <row r="72" spans="1:12">
      <c r="A72" s="39"/>
      <c r="B72" s="42"/>
      <c r="C72" s="74"/>
      <c r="D72" s="40"/>
      <c r="E72" s="49"/>
      <c r="F72" s="74"/>
      <c r="G72" s="42"/>
      <c r="H72" s="42"/>
      <c r="I72" s="42"/>
      <c r="J72" s="38"/>
      <c r="K72" s="38"/>
      <c r="L72" s="38"/>
    </row>
    <row r="73" spans="1:12">
      <c r="A73" s="39"/>
      <c r="B73" s="42"/>
      <c r="C73" s="74"/>
      <c r="D73" s="40"/>
      <c r="E73" s="49"/>
      <c r="F73" s="74"/>
      <c r="G73" s="42"/>
      <c r="H73" s="42"/>
      <c r="I73" s="42"/>
      <c r="J73" s="38"/>
      <c r="K73" s="38"/>
      <c r="L73" s="38"/>
    </row>
    <row r="74" spans="1:12">
      <c r="A74" s="39"/>
      <c r="B74" s="38"/>
      <c r="C74" s="39"/>
      <c r="D74" s="40"/>
      <c r="E74" s="49"/>
      <c r="F74" s="39"/>
      <c r="G74" s="38"/>
      <c r="H74" s="38"/>
      <c r="I74" s="38"/>
      <c r="J74" s="38"/>
      <c r="K74" s="38"/>
      <c r="L74" s="38"/>
    </row>
    <row r="75" spans="1:12">
      <c r="A75" s="39"/>
      <c r="B75" s="38"/>
      <c r="C75" s="39"/>
      <c r="D75" s="40"/>
      <c r="E75" s="49"/>
      <c r="F75" s="39"/>
      <c r="G75" s="38"/>
      <c r="H75" s="38"/>
      <c r="I75" s="38"/>
      <c r="J75" s="38"/>
      <c r="K75" s="38"/>
      <c r="L75" s="38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3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opLeftCell="A18" workbookViewId="0">
      <selection activeCell="B30" sqref="B30"/>
    </sheetView>
  </sheetViews>
  <sheetFormatPr defaultRowHeight="13.2"/>
  <cols>
    <col min="1" max="1" width="6.88671875" style="22" customWidth="1"/>
    <col min="2" max="2" width="18.44140625" customWidth="1"/>
    <col min="4" max="4" width="6.33203125" customWidth="1"/>
    <col min="5" max="5" width="5.44140625" customWidth="1"/>
    <col min="6" max="6" width="4.44140625" customWidth="1"/>
    <col min="7" max="7" width="4.5546875" customWidth="1"/>
    <col min="8" max="8" width="4.88671875" customWidth="1"/>
    <col min="9" max="9" width="4.5546875" style="20" customWidth="1"/>
    <col min="10" max="10" width="4.33203125" customWidth="1"/>
    <col min="11" max="11" width="4.5546875" style="20" customWidth="1"/>
    <col min="12" max="12" width="4.33203125" style="19" customWidth="1"/>
    <col min="13" max="13" width="6.6640625" style="19" customWidth="1"/>
    <col min="14" max="14" width="6.5546875" style="19" customWidth="1"/>
    <col min="15" max="15" width="9.109375" style="166"/>
    <col min="17" max="17" width="6.33203125" style="38" customWidth="1"/>
    <col min="18" max="18" width="21.44140625" style="38" customWidth="1"/>
    <col min="19" max="26" width="9.109375" style="38"/>
  </cols>
  <sheetData>
    <row r="1" spans="1:256" s="177" customFormat="1" ht="15.6">
      <c r="A1" s="176"/>
      <c r="B1" s="176" t="s">
        <v>170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 t="s">
        <v>49</v>
      </c>
      <c r="DO1" s="176" t="s">
        <v>49</v>
      </c>
      <c r="DP1" s="176" t="s">
        <v>49</v>
      </c>
      <c r="DQ1" s="176" t="s">
        <v>49</v>
      </c>
      <c r="DR1" s="176" t="s">
        <v>49</v>
      </c>
      <c r="DS1" s="176" t="s">
        <v>49</v>
      </c>
      <c r="DT1" s="176" t="s">
        <v>49</v>
      </c>
      <c r="DU1" s="176" t="s">
        <v>49</v>
      </c>
      <c r="DV1" s="176" t="s">
        <v>49</v>
      </c>
      <c r="DW1" s="176" t="s">
        <v>49</v>
      </c>
      <c r="DX1" s="176" t="s">
        <v>49</v>
      </c>
      <c r="DY1" s="176" t="s">
        <v>49</v>
      </c>
      <c r="DZ1" s="176" t="s">
        <v>49</v>
      </c>
      <c r="EA1" s="176" t="s">
        <v>49</v>
      </c>
      <c r="EB1" s="176" t="s">
        <v>49</v>
      </c>
      <c r="EC1" s="176" t="s">
        <v>49</v>
      </c>
      <c r="ED1" s="176" t="s">
        <v>49</v>
      </c>
      <c r="EE1" s="176" t="s">
        <v>49</v>
      </c>
      <c r="EF1" s="176" t="s">
        <v>49</v>
      </c>
      <c r="EG1" s="176" t="s">
        <v>49</v>
      </c>
      <c r="EH1" s="176" t="s">
        <v>49</v>
      </c>
      <c r="EI1" s="176" t="s">
        <v>49</v>
      </c>
      <c r="EJ1" s="176" t="s">
        <v>49</v>
      </c>
      <c r="EK1" s="176" t="s">
        <v>49</v>
      </c>
      <c r="EL1" s="176" t="s">
        <v>49</v>
      </c>
      <c r="EM1" s="176" t="s">
        <v>49</v>
      </c>
      <c r="EN1" s="176" t="s">
        <v>49</v>
      </c>
      <c r="EO1" s="176" t="s">
        <v>49</v>
      </c>
      <c r="EP1" s="176" t="s">
        <v>49</v>
      </c>
      <c r="EQ1" s="176" t="s">
        <v>49</v>
      </c>
      <c r="ER1" s="176" t="s">
        <v>49</v>
      </c>
      <c r="ES1" s="176" t="s">
        <v>49</v>
      </c>
      <c r="ET1" s="176" t="s">
        <v>49</v>
      </c>
      <c r="EU1" s="176" t="s">
        <v>49</v>
      </c>
      <c r="EV1" s="176" t="s">
        <v>49</v>
      </c>
      <c r="EW1" s="176" t="s">
        <v>49</v>
      </c>
      <c r="EX1" s="176" t="s">
        <v>49</v>
      </c>
      <c r="EY1" s="176" t="s">
        <v>49</v>
      </c>
      <c r="EZ1" s="176" t="s">
        <v>49</v>
      </c>
      <c r="FA1" s="176" t="s">
        <v>49</v>
      </c>
      <c r="FB1" s="176" t="s">
        <v>49</v>
      </c>
      <c r="FC1" s="176" t="s">
        <v>49</v>
      </c>
      <c r="FD1" s="176" t="s">
        <v>49</v>
      </c>
      <c r="FE1" s="176" t="s">
        <v>49</v>
      </c>
      <c r="FF1" s="176" t="s">
        <v>49</v>
      </c>
      <c r="FG1" s="176" t="s">
        <v>49</v>
      </c>
      <c r="FH1" s="176" t="s">
        <v>49</v>
      </c>
      <c r="FI1" s="176" t="s">
        <v>49</v>
      </c>
      <c r="FJ1" s="176" t="s">
        <v>49</v>
      </c>
      <c r="FK1" s="176" t="s">
        <v>49</v>
      </c>
      <c r="FL1" s="176" t="s">
        <v>49</v>
      </c>
      <c r="FM1" s="176" t="s">
        <v>49</v>
      </c>
      <c r="FN1" s="176" t="s">
        <v>49</v>
      </c>
      <c r="FO1" s="176" t="s">
        <v>49</v>
      </c>
      <c r="FP1" s="176" t="s">
        <v>49</v>
      </c>
      <c r="FQ1" s="176" t="s">
        <v>49</v>
      </c>
      <c r="FR1" s="176" t="s">
        <v>49</v>
      </c>
      <c r="FS1" s="176" t="s">
        <v>49</v>
      </c>
      <c r="FT1" s="176" t="s">
        <v>49</v>
      </c>
      <c r="FU1" s="176" t="s">
        <v>49</v>
      </c>
      <c r="FV1" s="176" t="s">
        <v>49</v>
      </c>
      <c r="FW1" s="176" t="s">
        <v>49</v>
      </c>
      <c r="FX1" s="176" t="s">
        <v>49</v>
      </c>
      <c r="FY1" s="176" t="s">
        <v>49</v>
      </c>
      <c r="FZ1" s="176" t="s">
        <v>49</v>
      </c>
      <c r="GA1" s="176" t="s">
        <v>49</v>
      </c>
      <c r="GB1" s="176" t="s">
        <v>49</v>
      </c>
      <c r="GC1" s="176" t="s">
        <v>49</v>
      </c>
      <c r="GD1" s="176" t="s">
        <v>49</v>
      </c>
      <c r="GE1" s="176" t="s">
        <v>49</v>
      </c>
      <c r="GF1" s="176" t="s">
        <v>49</v>
      </c>
      <c r="GG1" s="176" t="s">
        <v>49</v>
      </c>
      <c r="GH1" s="176" t="s">
        <v>49</v>
      </c>
      <c r="GI1" s="176" t="s">
        <v>49</v>
      </c>
      <c r="GJ1" s="176" t="s">
        <v>49</v>
      </c>
      <c r="GK1" s="176" t="s">
        <v>49</v>
      </c>
      <c r="GL1" s="176" t="s">
        <v>49</v>
      </c>
      <c r="GM1" s="176" t="s">
        <v>49</v>
      </c>
      <c r="GN1" s="176" t="s">
        <v>49</v>
      </c>
      <c r="GO1" s="176" t="s">
        <v>49</v>
      </c>
      <c r="GP1" s="176" t="s">
        <v>49</v>
      </c>
      <c r="GQ1" s="176" t="s">
        <v>49</v>
      </c>
      <c r="GR1" s="176" t="s">
        <v>49</v>
      </c>
      <c r="GS1" s="176" t="s">
        <v>49</v>
      </c>
      <c r="GT1" s="176" t="s">
        <v>49</v>
      </c>
      <c r="GU1" s="176" t="s">
        <v>49</v>
      </c>
      <c r="GV1" s="176" t="s">
        <v>49</v>
      </c>
      <c r="GW1" s="176" t="s">
        <v>49</v>
      </c>
      <c r="GX1" s="176" t="s">
        <v>49</v>
      </c>
      <c r="GY1" s="176" t="s">
        <v>49</v>
      </c>
      <c r="GZ1" s="176" t="s">
        <v>49</v>
      </c>
      <c r="HA1" s="176" t="s">
        <v>49</v>
      </c>
      <c r="HB1" s="176" t="s">
        <v>49</v>
      </c>
      <c r="HC1" s="176" t="s">
        <v>49</v>
      </c>
      <c r="HD1" s="176" t="s">
        <v>49</v>
      </c>
      <c r="HE1" s="176" t="s">
        <v>49</v>
      </c>
      <c r="HF1" s="176" t="s">
        <v>49</v>
      </c>
      <c r="HG1" s="176" t="s">
        <v>49</v>
      </c>
      <c r="HH1" s="176" t="s">
        <v>49</v>
      </c>
      <c r="HI1" s="176" t="s">
        <v>49</v>
      </c>
      <c r="HJ1" s="176" t="s">
        <v>49</v>
      </c>
      <c r="HK1" s="176" t="s">
        <v>49</v>
      </c>
      <c r="HL1" s="176" t="s">
        <v>49</v>
      </c>
      <c r="HM1" s="176" t="s">
        <v>49</v>
      </c>
      <c r="HN1" s="176" t="s">
        <v>49</v>
      </c>
      <c r="HO1" s="176" t="s">
        <v>49</v>
      </c>
      <c r="HP1" s="176" t="s">
        <v>49</v>
      </c>
      <c r="HQ1" s="176" t="s">
        <v>49</v>
      </c>
      <c r="HR1" s="176" t="s">
        <v>49</v>
      </c>
      <c r="HS1" s="176" t="s">
        <v>49</v>
      </c>
      <c r="HT1" s="176" t="s">
        <v>49</v>
      </c>
      <c r="HU1" s="176" t="s">
        <v>49</v>
      </c>
      <c r="HV1" s="176" t="s">
        <v>49</v>
      </c>
      <c r="HW1" s="176" t="s">
        <v>49</v>
      </c>
      <c r="HX1" s="176" t="s">
        <v>49</v>
      </c>
      <c r="HY1" s="176" t="s">
        <v>49</v>
      </c>
      <c r="HZ1" s="176" t="s">
        <v>49</v>
      </c>
      <c r="IA1" s="176" t="s">
        <v>49</v>
      </c>
      <c r="IB1" s="176" t="s">
        <v>49</v>
      </c>
      <c r="IC1" s="176" t="s">
        <v>49</v>
      </c>
      <c r="ID1" s="176" t="s">
        <v>49</v>
      </c>
      <c r="IE1" s="176" t="s">
        <v>49</v>
      </c>
      <c r="IF1" s="176" t="s">
        <v>49</v>
      </c>
      <c r="IG1" s="176" t="s">
        <v>49</v>
      </c>
      <c r="IH1" s="176" t="s">
        <v>49</v>
      </c>
      <c r="II1" s="176" t="s">
        <v>49</v>
      </c>
      <c r="IJ1" s="176" t="s">
        <v>49</v>
      </c>
      <c r="IK1" s="176" t="s">
        <v>49</v>
      </c>
      <c r="IL1" s="176" t="s">
        <v>49</v>
      </c>
      <c r="IM1" s="176" t="s">
        <v>49</v>
      </c>
      <c r="IN1" s="176" t="s">
        <v>49</v>
      </c>
      <c r="IO1" s="176" t="s">
        <v>49</v>
      </c>
      <c r="IP1" s="176" t="s">
        <v>49</v>
      </c>
      <c r="IQ1" s="176" t="s">
        <v>49</v>
      </c>
      <c r="IR1" s="176" t="s">
        <v>49</v>
      </c>
      <c r="IS1" s="176" t="s">
        <v>49</v>
      </c>
      <c r="IT1" s="176" t="s">
        <v>49</v>
      </c>
      <c r="IU1" s="176" t="s">
        <v>49</v>
      </c>
      <c r="IV1" s="176" t="s">
        <v>49</v>
      </c>
    </row>
    <row r="2" spans="1:256" ht="18">
      <c r="A2" s="120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21"/>
      <c r="O2" s="164"/>
      <c r="P2" s="109"/>
      <c r="Q2" s="116"/>
      <c r="R2"/>
      <c r="S2"/>
      <c r="T2"/>
      <c r="U2"/>
      <c r="V2"/>
      <c r="W2"/>
      <c r="X2"/>
      <c r="Y2" s="257" t="s">
        <v>90</v>
      </c>
      <c r="Z2"/>
    </row>
    <row r="3" spans="1:256" ht="56.4" thickBot="1">
      <c r="A3" s="110" t="s">
        <v>12</v>
      </c>
      <c r="B3" s="108" t="s">
        <v>13</v>
      </c>
      <c r="C3" s="108" t="s">
        <v>0</v>
      </c>
      <c r="D3" s="111" t="s">
        <v>14</v>
      </c>
      <c r="E3" s="111" t="s">
        <v>15</v>
      </c>
      <c r="F3" s="111" t="s">
        <v>16</v>
      </c>
      <c r="G3" s="111" t="s">
        <v>17</v>
      </c>
      <c r="H3" s="111" t="s">
        <v>18</v>
      </c>
      <c r="I3" s="111" t="s">
        <v>19</v>
      </c>
      <c r="J3" s="111" t="s">
        <v>20</v>
      </c>
      <c r="K3" s="111" t="s">
        <v>21</v>
      </c>
      <c r="L3" s="111" t="s">
        <v>22</v>
      </c>
      <c r="M3" s="111" t="s">
        <v>23</v>
      </c>
      <c r="N3" s="122" t="s">
        <v>24</v>
      </c>
      <c r="O3" s="165" t="s">
        <v>25</v>
      </c>
      <c r="P3" s="112" t="s">
        <v>26</v>
      </c>
      <c r="Q3" s="112"/>
      <c r="R3" s="198" t="s">
        <v>91</v>
      </c>
      <c r="S3" s="195"/>
      <c r="T3" s="195"/>
      <c r="U3" s="195"/>
      <c r="V3" s="195"/>
      <c r="W3" s="195"/>
      <c r="X3" s="195"/>
      <c r="Y3" s="258" t="s">
        <v>92</v>
      </c>
      <c r="Z3" s="195"/>
      <c r="AA3" s="195"/>
      <c r="AB3" s="195"/>
      <c r="AC3" s="195"/>
      <c r="AD3" s="195"/>
      <c r="AE3" s="195"/>
      <c r="AG3" s="319"/>
      <c r="AH3" s="319"/>
      <c r="AI3" s="319"/>
    </row>
    <row r="4" spans="1:256" ht="13.8" thickBot="1">
      <c r="A4" s="119">
        <v>1</v>
      </c>
      <c r="B4" s="25" t="s">
        <v>146</v>
      </c>
      <c r="C4" s="113" t="s">
        <v>40</v>
      </c>
      <c r="D4">
        <v>40</v>
      </c>
      <c r="E4">
        <v>30</v>
      </c>
      <c r="F4" s="114">
        <v>70</v>
      </c>
      <c r="G4" s="115">
        <v>48</v>
      </c>
      <c r="H4" s="115">
        <v>50</v>
      </c>
      <c r="I4" s="115">
        <f>SUM(G4:H4)</f>
        <v>98</v>
      </c>
      <c r="J4" s="115">
        <v>50</v>
      </c>
      <c r="K4" s="115">
        <v>40</v>
      </c>
      <c r="L4" s="115">
        <f>SUM(J4:K4)</f>
        <v>90</v>
      </c>
      <c r="M4" s="115">
        <f>F4+I4+L4</f>
        <v>258</v>
      </c>
      <c r="N4" s="123">
        <f>M4/3</f>
        <v>86</v>
      </c>
      <c r="O4" s="359">
        <v>100</v>
      </c>
      <c r="P4" s="360">
        <v>1</v>
      </c>
      <c r="Q4" s="117"/>
      <c r="R4" s="195"/>
      <c r="S4" s="195"/>
      <c r="T4" s="195"/>
      <c r="U4" s="195"/>
      <c r="V4" s="195"/>
      <c r="W4" s="259"/>
      <c r="X4" s="218"/>
      <c r="Y4" s="218"/>
      <c r="Z4" s="260"/>
      <c r="AA4" s="261"/>
      <c r="AB4" s="259"/>
      <c r="AC4" s="218"/>
      <c r="AD4" s="218"/>
      <c r="AE4" s="260"/>
      <c r="AG4" s="319"/>
      <c r="AH4" s="319"/>
      <c r="AI4" s="319"/>
    </row>
    <row r="5" spans="1:256" ht="14.4" thickBot="1">
      <c r="A5" s="119">
        <v>2</v>
      </c>
      <c r="B5" s="8" t="s">
        <v>145</v>
      </c>
      <c r="C5" s="113" t="s">
        <v>41</v>
      </c>
      <c r="D5" s="114">
        <v>49</v>
      </c>
      <c r="E5" s="114">
        <v>30</v>
      </c>
      <c r="F5" s="114">
        <f>SUM(D5:E5)</f>
        <v>79</v>
      </c>
      <c r="G5" s="115">
        <v>47</v>
      </c>
      <c r="H5" s="115">
        <v>0</v>
      </c>
      <c r="I5" s="115">
        <f>SUM(G5:H5)</f>
        <v>47</v>
      </c>
      <c r="J5" s="115">
        <v>49</v>
      </c>
      <c r="K5" s="115">
        <v>50</v>
      </c>
      <c r="L5" s="115">
        <f>SUM(J5:K5)</f>
        <v>99</v>
      </c>
      <c r="M5" s="115">
        <f>F5+I5+L5</f>
        <v>225</v>
      </c>
      <c r="N5" s="123">
        <f>M5/3</f>
        <v>75</v>
      </c>
      <c r="O5" s="359">
        <f>SUM(N5/N4*100)</f>
        <v>87.20930232558139</v>
      </c>
      <c r="P5" s="360">
        <v>2</v>
      </c>
      <c r="Q5" s="117"/>
      <c r="R5" s="196" t="s">
        <v>93</v>
      </c>
      <c r="S5" s="262" t="s">
        <v>94</v>
      </c>
      <c r="T5" s="263"/>
      <c r="U5" s="232"/>
      <c r="V5" s="195"/>
      <c r="W5" s="264"/>
      <c r="X5" s="265"/>
      <c r="Y5" s="265"/>
      <c r="Z5" s="266"/>
      <c r="AA5" s="261"/>
      <c r="AB5" s="267"/>
      <c r="AC5" s="261"/>
      <c r="AD5" s="261"/>
      <c r="AE5" s="266"/>
      <c r="AG5" s="323"/>
      <c r="AH5" s="323"/>
      <c r="AI5" s="323"/>
    </row>
    <row r="6" spans="1:256" ht="14.4" thickBot="1">
      <c r="R6" s="199"/>
      <c r="S6" s="199"/>
      <c r="T6" s="199"/>
      <c r="U6" s="199"/>
      <c r="V6" s="195"/>
      <c r="W6" s="264"/>
      <c r="X6" s="265"/>
      <c r="Y6" s="265"/>
      <c r="Z6" s="266"/>
      <c r="AA6" s="261"/>
      <c r="AB6" s="267"/>
      <c r="AC6" s="261"/>
      <c r="AD6" s="261"/>
      <c r="AE6" s="266"/>
      <c r="AG6" s="323"/>
      <c r="AH6" s="323"/>
      <c r="AI6" s="323"/>
    </row>
    <row r="7" spans="1:256" ht="15" thickBot="1">
      <c r="C7" s="133"/>
      <c r="D7" s="133"/>
      <c r="E7" s="133"/>
      <c r="F7" s="133"/>
      <c r="G7" s="133"/>
      <c r="H7" s="133"/>
      <c r="I7" s="133"/>
      <c r="J7" s="133"/>
      <c r="K7" s="133"/>
      <c r="L7" s="154"/>
      <c r="M7" s="155"/>
      <c r="N7" s="155"/>
      <c r="O7" s="167"/>
      <c r="R7" s="199"/>
      <c r="S7" s="199"/>
      <c r="T7" s="199"/>
      <c r="U7" s="199"/>
      <c r="V7" s="195"/>
      <c r="W7" s="268"/>
      <c r="X7" s="269" t="s">
        <v>95</v>
      </c>
      <c r="Y7" s="270"/>
      <c r="Z7" s="271"/>
      <c r="AA7" s="261"/>
      <c r="AB7" s="272"/>
      <c r="AC7" s="269" t="s">
        <v>96</v>
      </c>
      <c r="AD7" s="270"/>
      <c r="AE7" s="271"/>
      <c r="AG7" s="323"/>
      <c r="AH7" s="323"/>
      <c r="AI7" s="323"/>
    </row>
    <row r="8" spans="1:256" ht="15" thickBot="1">
      <c r="R8" s="198" t="s">
        <v>97</v>
      </c>
      <c r="S8" s="198"/>
      <c r="T8" s="199"/>
      <c r="U8" s="214">
        <v>1.1000000000000001</v>
      </c>
      <c r="V8" s="195"/>
      <c r="W8" s="273" t="s">
        <v>98</v>
      </c>
      <c r="X8" s="218"/>
      <c r="Y8" s="274">
        <v>40</v>
      </c>
      <c r="Z8" s="275" t="s">
        <v>99</v>
      </c>
      <c r="AA8" s="261"/>
      <c r="AB8" s="276" t="s">
        <v>98</v>
      </c>
      <c r="AC8" s="218"/>
      <c r="AD8" s="274">
        <v>40</v>
      </c>
      <c r="AE8" s="275" t="s">
        <v>99</v>
      </c>
      <c r="AG8" s="323"/>
      <c r="AH8" s="323"/>
      <c r="AI8" s="323"/>
    </row>
    <row r="9" spans="1:256" ht="13.8">
      <c r="A9" s="247" t="s">
        <v>87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361"/>
      <c r="O9" s="359"/>
      <c r="P9" s="360"/>
      <c r="Q9" s="116"/>
      <c r="R9" s="199"/>
      <c r="S9" s="199"/>
      <c r="T9" s="199"/>
      <c r="U9" s="199"/>
      <c r="V9" s="195"/>
      <c r="W9" s="264"/>
      <c r="X9" s="265"/>
      <c r="Y9" s="265"/>
      <c r="Z9" s="266"/>
      <c r="AA9" s="261"/>
      <c r="AB9" s="267"/>
      <c r="AC9" s="261"/>
      <c r="AD9" s="261"/>
      <c r="AE9" s="266"/>
      <c r="AG9" s="325"/>
      <c r="AH9" s="325"/>
      <c r="AI9" s="325"/>
    </row>
    <row r="10" spans="1:256" ht="56.4" thickBot="1">
      <c r="A10" s="110" t="s">
        <v>12</v>
      </c>
      <c r="B10" s="108" t="s">
        <v>13</v>
      </c>
      <c r="C10" s="108" t="s">
        <v>0</v>
      </c>
      <c r="D10" s="111" t="s">
        <v>14</v>
      </c>
      <c r="E10" s="111" t="s">
        <v>15</v>
      </c>
      <c r="F10" s="111" t="s">
        <v>16</v>
      </c>
      <c r="G10" s="111" t="s">
        <v>17</v>
      </c>
      <c r="H10" s="111" t="s">
        <v>18</v>
      </c>
      <c r="I10" s="111" t="s">
        <v>19</v>
      </c>
      <c r="J10" s="111" t="s">
        <v>20</v>
      </c>
      <c r="K10" s="111" t="s">
        <v>21</v>
      </c>
      <c r="L10" s="111" t="s">
        <v>22</v>
      </c>
      <c r="M10" s="111" t="s">
        <v>23</v>
      </c>
      <c r="N10" s="362" t="s">
        <v>24</v>
      </c>
      <c r="O10" s="362" t="s">
        <v>25</v>
      </c>
      <c r="P10" s="111" t="s">
        <v>26</v>
      </c>
      <c r="Q10" s="112"/>
      <c r="R10" s="195"/>
      <c r="S10" s="195"/>
      <c r="T10" s="195"/>
      <c r="U10" s="195"/>
      <c r="V10" s="195"/>
      <c r="W10" s="267"/>
      <c r="X10" s="261"/>
      <c r="Y10" s="261"/>
      <c r="Z10" s="266"/>
      <c r="AA10" s="261"/>
      <c r="AB10" s="267"/>
      <c r="AC10" s="261"/>
      <c r="AD10" s="261"/>
      <c r="AE10" s="266"/>
      <c r="AG10" s="325"/>
      <c r="AH10" s="325"/>
      <c r="AI10" s="325"/>
    </row>
    <row r="11" spans="1:256" ht="15" thickBot="1">
      <c r="A11" s="119">
        <v>1</v>
      </c>
      <c r="B11" s="25" t="s">
        <v>121</v>
      </c>
      <c r="C11" s="113" t="s">
        <v>41</v>
      </c>
      <c r="D11" s="114">
        <v>50</v>
      </c>
      <c r="E11" s="114">
        <v>50</v>
      </c>
      <c r="F11" s="114">
        <v>100</v>
      </c>
      <c r="G11" s="115">
        <v>50</v>
      </c>
      <c r="H11" s="115">
        <v>40</v>
      </c>
      <c r="I11" s="115">
        <v>90</v>
      </c>
      <c r="J11" s="115">
        <v>50</v>
      </c>
      <c r="K11" s="115">
        <v>40</v>
      </c>
      <c r="L11" s="115">
        <v>90</v>
      </c>
      <c r="M11" s="115">
        <f>SUM(F11+I11+L11)</f>
        <v>280</v>
      </c>
      <c r="N11" s="359">
        <f>M11/3</f>
        <v>93.333333333333329</v>
      </c>
      <c r="O11" s="359">
        <v>100</v>
      </c>
      <c r="P11" s="360">
        <v>1</v>
      </c>
      <c r="Q11" s="117"/>
      <c r="R11" s="238" t="s">
        <v>100</v>
      </c>
      <c r="S11" s="238"/>
      <c r="T11" s="238"/>
      <c r="U11" s="238"/>
      <c r="V11" s="195"/>
      <c r="W11" s="267"/>
      <c r="X11" s="261"/>
      <c r="Y11" s="277">
        <v>77</v>
      </c>
      <c r="Z11" s="266"/>
      <c r="AA11" s="261"/>
      <c r="AB11" s="267"/>
      <c r="AC11" s="261"/>
      <c r="AD11" s="277">
        <v>35</v>
      </c>
      <c r="AE11" s="266"/>
      <c r="AG11" s="325"/>
      <c r="AH11" s="325"/>
      <c r="AI11" s="325"/>
    </row>
    <row r="12" spans="1:256" ht="14.4" thickBot="1">
      <c r="A12" s="119">
        <v>2</v>
      </c>
      <c r="B12" s="339" t="s">
        <v>150</v>
      </c>
      <c r="C12" s="113" t="s">
        <v>123</v>
      </c>
      <c r="D12" s="114">
        <v>49</v>
      </c>
      <c r="E12" s="114">
        <v>20</v>
      </c>
      <c r="F12" s="114">
        <v>69</v>
      </c>
      <c r="G12" s="115">
        <v>45</v>
      </c>
      <c r="H12" s="115">
        <v>40</v>
      </c>
      <c r="I12" s="115">
        <v>85</v>
      </c>
      <c r="J12" s="115">
        <v>50</v>
      </c>
      <c r="K12" s="115">
        <v>40</v>
      </c>
      <c r="L12" s="115">
        <v>90</v>
      </c>
      <c r="M12" s="115">
        <f>SUM(F12+I12+L12)</f>
        <v>244</v>
      </c>
      <c r="N12" s="359">
        <v>81.33</v>
      </c>
      <c r="O12" s="359">
        <v>87.14</v>
      </c>
      <c r="P12" s="360">
        <v>2</v>
      </c>
      <c r="Q12" s="117"/>
      <c r="R12" s="224"/>
      <c r="S12" s="224"/>
      <c r="T12" s="224"/>
      <c r="U12" s="224"/>
      <c r="V12" s="224"/>
      <c r="W12" s="278"/>
      <c r="X12" s="224"/>
      <c r="Y12" s="224"/>
      <c r="Z12" s="233"/>
      <c r="AA12" s="224"/>
      <c r="AB12" s="278"/>
      <c r="AC12" s="224"/>
      <c r="AD12" s="224"/>
      <c r="AE12" s="233"/>
      <c r="AG12" s="325"/>
      <c r="AH12" s="325"/>
      <c r="AI12" s="325"/>
    </row>
    <row r="13" spans="1:256" ht="15" thickBot="1">
      <c r="R13" s="195"/>
      <c r="S13" s="195"/>
      <c r="T13" s="195"/>
      <c r="U13" s="238"/>
      <c r="V13" s="195"/>
      <c r="W13" s="279"/>
      <c r="X13" s="261"/>
      <c r="Y13" s="261"/>
      <c r="Z13" s="266"/>
      <c r="AA13" s="261"/>
      <c r="AB13" s="267"/>
      <c r="AC13" s="261"/>
      <c r="AD13" s="261"/>
      <c r="AE13" s="266"/>
      <c r="AG13" s="325"/>
      <c r="AH13" s="325"/>
      <c r="AI13" s="325"/>
    </row>
    <row r="14" spans="1:256" ht="17.399999999999999">
      <c r="R14" s="195"/>
      <c r="S14" s="195"/>
      <c r="T14" s="195"/>
      <c r="U14" s="195"/>
      <c r="V14" s="195"/>
      <c r="W14" s="280"/>
      <c r="X14" s="281"/>
      <c r="Y14" s="282"/>
      <c r="Z14" s="283" t="s">
        <v>101</v>
      </c>
      <c r="AA14" s="282"/>
      <c r="AB14" s="284"/>
      <c r="AC14" s="281"/>
      <c r="AD14" s="281"/>
      <c r="AE14" s="285"/>
      <c r="AG14" s="325"/>
      <c r="AH14" s="325"/>
      <c r="AI14" s="325"/>
    </row>
    <row r="15" spans="1:256" ht="18" thickBot="1">
      <c r="R15" s="195"/>
      <c r="S15" s="195"/>
      <c r="T15" s="195"/>
      <c r="U15" s="195"/>
      <c r="V15" s="195"/>
      <c r="W15" s="286"/>
      <c r="X15" s="240"/>
      <c r="Y15" s="240"/>
      <c r="Z15" s="287"/>
      <c r="AA15" s="240"/>
      <c r="AB15" s="286"/>
      <c r="AC15" s="240"/>
      <c r="AD15" s="240"/>
      <c r="AE15" s="288"/>
      <c r="AG15" s="325"/>
      <c r="AH15" s="325"/>
      <c r="AI15" s="325"/>
    </row>
    <row r="16" spans="1:256" ht="14.4" thickBot="1">
      <c r="A16" s="153" t="s">
        <v>50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21"/>
      <c r="O16" s="359"/>
      <c r="P16" s="360"/>
      <c r="Q16" s="116"/>
      <c r="R16" s="195"/>
      <c r="S16" s="195"/>
      <c r="T16" s="195"/>
      <c r="U16" s="195"/>
      <c r="V16" s="195"/>
      <c r="W16" s="286"/>
      <c r="X16" s="289" t="s">
        <v>102</v>
      </c>
      <c r="Y16" s="290"/>
      <c r="Z16" s="291">
        <v>100</v>
      </c>
      <c r="AA16" s="240"/>
      <c r="AB16" s="286"/>
      <c r="AC16" s="292" t="s">
        <v>103</v>
      </c>
      <c r="AD16" s="293"/>
      <c r="AE16" s="294">
        <v>100</v>
      </c>
      <c r="AG16" s="325"/>
      <c r="AH16" s="325"/>
      <c r="AI16" s="325"/>
    </row>
    <row r="17" spans="1:35" ht="55.8">
      <c r="A17" s="110" t="s">
        <v>12</v>
      </c>
      <c r="B17" s="108" t="s">
        <v>13</v>
      </c>
      <c r="C17" s="108" t="s">
        <v>0</v>
      </c>
      <c r="D17" s="111" t="s">
        <v>14</v>
      </c>
      <c r="E17" s="111" t="s">
        <v>15</v>
      </c>
      <c r="F17" s="111" t="s">
        <v>16</v>
      </c>
      <c r="G17" s="111" t="s">
        <v>17</v>
      </c>
      <c r="H17" s="111" t="s">
        <v>18</v>
      </c>
      <c r="I17" s="111" t="s">
        <v>19</v>
      </c>
      <c r="J17" s="111" t="s">
        <v>20</v>
      </c>
      <c r="K17" s="111" t="s">
        <v>21</v>
      </c>
      <c r="L17" s="111" t="s">
        <v>22</v>
      </c>
      <c r="M17" s="111" t="s">
        <v>23</v>
      </c>
      <c r="N17" s="122" t="s">
        <v>24</v>
      </c>
      <c r="O17" s="362" t="s">
        <v>25</v>
      </c>
      <c r="P17" s="111" t="s">
        <v>26</v>
      </c>
      <c r="Q17" s="112"/>
      <c r="R17" s="196" t="s">
        <v>104</v>
      </c>
      <c r="S17" s="195"/>
      <c r="T17" s="195"/>
      <c r="U17" s="195"/>
      <c r="V17" s="195"/>
      <c r="W17" s="286"/>
      <c r="X17" s="295"/>
      <c r="Y17" s="240"/>
      <c r="Z17" s="296">
        <f>IF(Y8=Y11,Z16,0)</f>
        <v>0</v>
      </c>
      <c r="AA17" s="240"/>
      <c r="AB17" s="286"/>
      <c r="AC17" s="240"/>
      <c r="AD17" s="240"/>
      <c r="AE17" s="296">
        <f>IF(AD8=AD11,AE16,0)</f>
        <v>0</v>
      </c>
      <c r="AG17" s="325"/>
      <c r="AH17" s="325"/>
      <c r="AI17" s="325"/>
    </row>
    <row r="18" spans="1:35" ht="26.4">
      <c r="A18" s="119">
        <v>1</v>
      </c>
      <c r="B18" s="25" t="s">
        <v>85</v>
      </c>
      <c r="C18" s="113" t="s">
        <v>40</v>
      </c>
      <c r="D18" s="114"/>
      <c r="E18" s="114"/>
      <c r="F18" s="114">
        <f>SUM(D18:E18)</f>
        <v>0</v>
      </c>
      <c r="G18" s="115"/>
      <c r="H18" s="115"/>
      <c r="I18" s="115">
        <f>SUM(G18:H18)</f>
        <v>0</v>
      </c>
      <c r="J18" s="115"/>
      <c r="K18" s="115"/>
      <c r="L18" s="115">
        <f>SUM(J18:K18)</f>
        <v>0</v>
      </c>
      <c r="M18" s="151">
        <v>1084.3699999999999</v>
      </c>
      <c r="N18" s="123">
        <f>SUM(M18)</f>
        <v>1084.3699999999999</v>
      </c>
      <c r="O18" s="359">
        <v>100</v>
      </c>
      <c r="P18" s="360">
        <v>1</v>
      </c>
      <c r="Q18" s="117"/>
      <c r="R18" s="195"/>
      <c r="S18" s="195"/>
      <c r="T18" s="195"/>
      <c r="U18" s="195"/>
      <c r="V18" s="195"/>
      <c r="W18" s="286"/>
      <c r="X18" s="240"/>
      <c r="Y18" s="240"/>
      <c r="Z18" s="297"/>
      <c r="AA18" s="240"/>
      <c r="AB18" s="286"/>
      <c r="AC18" s="240"/>
      <c r="AD18" s="240"/>
      <c r="AE18" s="297"/>
      <c r="AG18" s="325"/>
      <c r="AH18" s="325"/>
      <c r="AI18" s="325"/>
    </row>
    <row r="19" spans="1:35" ht="14.4">
      <c r="A19" s="119">
        <v>2</v>
      </c>
      <c r="B19" s="246" t="s">
        <v>124</v>
      </c>
      <c r="C19" s="113" t="s">
        <v>41</v>
      </c>
      <c r="D19" s="114"/>
      <c r="E19" s="114"/>
      <c r="F19" s="114">
        <f>SUM(D19:E19)</f>
        <v>0</v>
      </c>
      <c r="G19" s="115"/>
      <c r="H19" s="115"/>
      <c r="I19" s="115">
        <f>SUM(G19:H19)</f>
        <v>0</v>
      </c>
      <c r="J19" s="115"/>
      <c r="K19" s="115"/>
      <c r="L19" s="115">
        <v>0</v>
      </c>
      <c r="M19" s="115">
        <v>846.12</v>
      </c>
      <c r="N19" s="123">
        <f>SUM(M19)</f>
        <v>846.12</v>
      </c>
      <c r="O19" s="359">
        <f>SUM(N19/N18*100)</f>
        <v>78.028717135295153</v>
      </c>
      <c r="P19" s="360">
        <v>2</v>
      </c>
      <c r="Q19" s="117"/>
      <c r="R19" s="196" t="s">
        <v>105</v>
      </c>
      <c r="S19" s="196"/>
      <c r="T19" s="196"/>
      <c r="U19" s="196"/>
      <c r="V19" s="195"/>
      <c r="W19" s="298" t="s">
        <v>106</v>
      </c>
      <c r="X19" s="299"/>
      <c r="Y19" s="240">
        <v>-55</v>
      </c>
      <c r="Z19" s="296">
        <f>IF(Y19&lt;0,Y19+Z16,0)</f>
        <v>45</v>
      </c>
      <c r="AA19" s="240"/>
      <c r="AB19" s="298" t="s">
        <v>107</v>
      </c>
      <c r="AC19" s="295"/>
      <c r="AD19" s="240">
        <f>IF(AD11&gt;AD8,AD8-AD11,0)</f>
        <v>0</v>
      </c>
      <c r="AE19" s="297">
        <f>IF(AD19&lt;0,AD19+AE16,0)</f>
        <v>0</v>
      </c>
      <c r="AG19" s="325"/>
      <c r="AH19" s="325"/>
      <c r="AI19" s="325"/>
    </row>
    <row r="20" spans="1:35" ht="14.4">
      <c r="R20" s="300" t="s">
        <v>108</v>
      </c>
      <c r="S20" s="301"/>
      <c r="T20" s="301"/>
      <c r="U20" s="302"/>
      <c r="V20" s="301"/>
      <c r="W20" s="303"/>
      <c r="X20" s="240"/>
      <c r="Y20" s="304" t="s">
        <v>109</v>
      </c>
      <c r="Z20" s="305"/>
      <c r="AA20" s="240"/>
      <c r="AB20" s="286"/>
      <c r="AC20" s="240"/>
      <c r="AD20" s="304" t="s">
        <v>109</v>
      </c>
      <c r="AE20" s="297"/>
      <c r="AG20" s="325"/>
      <c r="AH20" s="325"/>
      <c r="AI20" s="325"/>
    </row>
    <row r="21" spans="1:35" ht="13.8">
      <c r="R21" s="195"/>
      <c r="S21" s="195"/>
      <c r="T21" s="195"/>
      <c r="U21" s="195"/>
      <c r="V21" s="195"/>
      <c r="W21" s="286"/>
      <c r="X21" s="240"/>
      <c r="Y21" s="240"/>
      <c r="Z21" s="306"/>
      <c r="AA21" s="240"/>
      <c r="AB21" s="286"/>
      <c r="AC21" s="240"/>
      <c r="AD21" s="240"/>
      <c r="AE21" s="306"/>
      <c r="AG21" s="325"/>
      <c r="AH21" s="325"/>
      <c r="AI21" s="325"/>
    </row>
    <row r="22" spans="1:35" ht="13.8">
      <c r="R22" s="196" t="s">
        <v>110</v>
      </c>
      <c r="S22" s="196"/>
      <c r="T22" s="196"/>
      <c r="U22" s="195"/>
      <c r="V22" s="195"/>
      <c r="W22" s="298" t="s">
        <v>111</v>
      </c>
      <c r="X22" s="295"/>
      <c r="Y22" s="240">
        <f>IF(Y8&gt;Y11,Y8-Y11,0)</f>
        <v>0</v>
      </c>
      <c r="Z22" s="297">
        <f>IF(Y22&gt;0,Y22*2+Z16,0)</f>
        <v>0</v>
      </c>
      <c r="AA22" s="240"/>
      <c r="AB22" s="298" t="s">
        <v>107</v>
      </c>
      <c r="AC22" s="240"/>
      <c r="AD22" s="240">
        <f>IF(AD8&gt;AD11,AD8-AD11,0)</f>
        <v>5</v>
      </c>
      <c r="AE22" s="297">
        <f>IF(AD22&gt;0,AD22*2+AE16,0)</f>
        <v>110</v>
      </c>
      <c r="AG22" s="325"/>
      <c r="AH22" s="325"/>
      <c r="AI22" s="325"/>
    </row>
    <row r="23" spans="1:35" ht="14.4">
      <c r="A23" s="153" t="s">
        <v>51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21"/>
      <c r="O23" s="359"/>
      <c r="P23" s="360"/>
      <c r="Q23" s="116"/>
      <c r="R23" s="197" t="s">
        <v>112</v>
      </c>
      <c r="S23" s="301"/>
      <c r="T23" s="301"/>
      <c r="U23" s="301"/>
      <c r="V23" s="301"/>
      <c r="W23" s="286"/>
      <c r="X23" s="240"/>
      <c r="Y23" s="304" t="s">
        <v>113</v>
      </c>
      <c r="Z23" s="297"/>
      <c r="AA23" s="240"/>
      <c r="AB23" s="286"/>
      <c r="AC23" s="240"/>
      <c r="AD23" s="304" t="s">
        <v>113</v>
      </c>
      <c r="AE23" s="297"/>
      <c r="AG23" s="325"/>
      <c r="AH23" s="325"/>
      <c r="AI23" s="325"/>
    </row>
    <row r="24" spans="1:35" ht="55.8">
      <c r="A24" s="110" t="s">
        <v>12</v>
      </c>
      <c r="B24" s="108" t="s">
        <v>13</v>
      </c>
      <c r="C24" s="108" t="s">
        <v>0</v>
      </c>
      <c r="D24" s="111" t="s">
        <v>14</v>
      </c>
      <c r="E24" s="111" t="s">
        <v>15</v>
      </c>
      <c r="F24" s="111" t="s">
        <v>16</v>
      </c>
      <c r="G24" s="111" t="s">
        <v>17</v>
      </c>
      <c r="H24" s="111" t="s">
        <v>18</v>
      </c>
      <c r="I24" s="111" t="s">
        <v>19</v>
      </c>
      <c r="J24" s="111" t="s">
        <v>20</v>
      </c>
      <c r="K24" s="111" t="s">
        <v>21</v>
      </c>
      <c r="L24" s="111" t="s">
        <v>22</v>
      </c>
      <c r="M24" s="111" t="s">
        <v>23</v>
      </c>
      <c r="N24" s="122" t="s">
        <v>24</v>
      </c>
      <c r="O24" s="362" t="s">
        <v>25</v>
      </c>
      <c r="P24" s="111" t="s">
        <v>26</v>
      </c>
      <c r="Q24" s="112"/>
      <c r="R24" s="195"/>
      <c r="S24" s="195"/>
      <c r="T24" s="195"/>
      <c r="U24" s="195"/>
      <c r="V24" s="195"/>
      <c r="W24" s="286"/>
      <c r="X24" s="240"/>
      <c r="Y24" s="240"/>
      <c r="Z24" s="297"/>
      <c r="AA24" s="240"/>
      <c r="AB24" s="286"/>
      <c r="AC24" s="240"/>
      <c r="AD24" s="240"/>
      <c r="AE24" s="297"/>
      <c r="AG24" s="325"/>
      <c r="AH24" s="325"/>
      <c r="AI24" s="325"/>
    </row>
    <row r="25" spans="1:35" ht="14.4">
      <c r="A25" s="119">
        <v>1</v>
      </c>
      <c r="B25" s="25" t="s">
        <v>42</v>
      </c>
      <c r="C25" s="113" t="s">
        <v>41</v>
      </c>
      <c r="D25" s="114"/>
      <c r="E25" s="114"/>
      <c r="F25" s="114">
        <v>615</v>
      </c>
      <c r="G25" s="115"/>
      <c r="H25" s="115"/>
      <c r="I25" s="115">
        <v>660</v>
      </c>
      <c r="J25" s="115"/>
      <c r="K25" s="115"/>
      <c r="L25" s="115">
        <v>682.5</v>
      </c>
      <c r="M25" s="363">
        <v>652.5</v>
      </c>
      <c r="N25" s="123"/>
      <c r="O25" s="359">
        <v>100</v>
      </c>
      <c r="P25" s="360">
        <v>1</v>
      </c>
      <c r="Q25" s="117"/>
      <c r="R25" s="238" t="s">
        <v>114</v>
      </c>
      <c r="S25" s="238"/>
      <c r="T25" s="238"/>
      <c r="U25" s="238"/>
      <c r="V25" s="195"/>
      <c r="W25" s="286"/>
      <c r="X25" s="307" t="s">
        <v>115</v>
      </c>
      <c r="Y25" s="240"/>
      <c r="Z25" s="296">
        <f>(Z17+Z19+Z22)*U8</f>
        <v>49.500000000000007</v>
      </c>
      <c r="AA25" s="240"/>
      <c r="AB25" s="286"/>
      <c r="AC25" s="307" t="s">
        <v>115</v>
      </c>
      <c r="AD25" s="240"/>
      <c r="AE25" s="296">
        <f>(AE17+AE19+AE22)*U8</f>
        <v>121.00000000000001</v>
      </c>
      <c r="AG25" s="319"/>
      <c r="AH25" s="319"/>
      <c r="AI25" s="319"/>
    </row>
    <row r="26" spans="1:35" ht="13.8" thickBot="1">
      <c r="A26" s="119">
        <v>2</v>
      </c>
      <c r="B26" s="118" t="s">
        <v>43</v>
      </c>
      <c r="C26" s="113" t="s">
        <v>40</v>
      </c>
      <c r="D26" s="114"/>
      <c r="E26" s="114"/>
      <c r="F26" s="114">
        <v>602.5</v>
      </c>
      <c r="G26" s="115"/>
      <c r="H26" s="115"/>
      <c r="I26" s="115">
        <v>652.5</v>
      </c>
      <c r="J26" s="115"/>
      <c r="K26" s="115"/>
      <c r="L26" s="115">
        <v>662.5</v>
      </c>
      <c r="M26" s="363">
        <v>639.20000000000005</v>
      </c>
      <c r="N26" s="123"/>
      <c r="O26" s="359">
        <v>97.96</v>
      </c>
      <c r="P26" s="360">
        <v>2</v>
      </c>
      <c r="Q26" s="117"/>
      <c r="R26" s="195"/>
      <c r="S26" s="195"/>
      <c r="T26" s="195"/>
      <c r="U26" s="195"/>
      <c r="V26" s="195"/>
      <c r="W26" s="286"/>
      <c r="X26" s="240"/>
      <c r="Y26" s="240"/>
      <c r="Z26" s="308"/>
      <c r="AA26" s="240"/>
      <c r="AB26" s="286"/>
      <c r="AC26" s="240"/>
      <c r="AD26" s="240"/>
      <c r="AE26" s="288"/>
      <c r="AG26" s="319"/>
      <c r="AH26" s="319"/>
      <c r="AI26" s="319"/>
    </row>
    <row r="27" spans="1:35" ht="13.8" thickBot="1">
      <c r="R27" s="195"/>
      <c r="S27" s="259"/>
      <c r="T27" s="218"/>
      <c r="U27" s="218"/>
      <c r="V27" s="260"/>
      <c r="W27" s="309"/>
      <c r="X27" s="310"/>
      <c r="Y27" s="310"/>
      <c r="Z27" s="311"/>
      <c r="AA27" s="234"/>
      <c r="AB27" s="309"/>
      <c r="AC27" s="310"/>
      <c r="AD27" s="310"/>
      <c r="AE27" s="311"/>
      <c r="AG27" s="319"/>
      <c r="AH27" s="319"/>
      <c r="AI27" s="319"/>
    </row>
    <row r="28" spans="1:35">
      <c r="B28" s="188" t="s">
        <v>130</v>
      </c>
      <c r="C28" s="113" t="s">
        <v>40</v>
      </c>
      <c r="D28" s="8"/>
      <c r="E28" s="8"/>
      <c r="F28" s="8"/>
      <c r="G28" s="8"/>
      <c r="H28" s="8"/>
      <c r="I28" s="132"/>
      <c r="J28" s="8"/>
      <c r="K28" s="132"/>
      <c r="R28" s="195"/>
      <c r="S28" s="267" t="s">
        <v>116</v>
      </c>
      <c r="T28" s="261"/>
      <c r="U28" s="261"/>
      <c r="V28" s="296">
        <v>50</v>
      </c>
      <c r="W28" s="261"/>
      <c r="X28" s="195"/>
      <c r="Y28" s="195"/>
      <c r="Z28" s="195"/>
      <c r="AA28" s="195"/>
      <c r="AB28" s="195"/>
      <c r="AC28" s="261"/>
      <c r="AD28" s="261"/>
      <c r="AE28" s="261"/>
      <c r="AG28" s="319"/>
      <c r="AH28" s="319"/>
      <c r="AI28" s="319"/>
    </row>
    <row r="29" spans="1:35" ht="13.8" thickBot="1">
      <c r="B29" s="141" t="s">
        <v>132</v>
      </c>
      <c r="C29" s="8"/>
      <c r="D29" s="8"/>
      <c r="E29" s="8"/>
      <c r="F29" s="8"/>
      <c r="G29" s="8"/>
      <c r="H29" s="8"/>
      <c r="I29" s="132"/>
      <c r="J29" s="8"/>
      <c r="K29" s="132"/>
      <c r="R29" s="195"/>
      <c r="S29" s="267" t="s">
        <v>117</v>
      </c>
      <c r="T29" s="261"/>
      <c r="U29" s="261"/>
      <c r="V29" s="312">
        <v>121</v>
      </c>
      <c r="W29" s="261"/>
      <c r="X29" s="195"/>
      <c r="Y29" s="195"/>
      <c r="Z29" s="195"/>
      <c r="AA29" s="195"/>
      <c r="AB29" s="195"/>
      <c r="AC29" s="261"/>
      <c r="AD29" s="261"/>
      <c r="AE29" s="261"/>
      <c r="AG29" s="319"/>
      <c r="AH29" s="319"/>
      <c r="AI29" s="319"/>
    </row>
    <row r="30" spans="1:35">
      <c r="B30" s="141" t="s">
        <v>133</v>
      </c>
      <c r="C30" s="8"/>
      <c r="D30" s="8"/>
      <c r="E30" s="8"/>
      <c r="F30" s="8"/>
      <c r="G30" s="8"/>
      <c r="H30" s="8"/>
      <c r="I30" s="132"/>
      <c r="J30" s="8"/>
      <c r="K30" s="132"/>
      <c r="R30" s="195"/>
      <c r="S30" s="267"/>
      <c r="T30" s="261"/>
      <c r="U30" s="261" t="s">
        <v>118</v>
      </c>
      <c r="V30" s="297">
        <f>SUM(V28:V29)</f>
        <v>171</v>
      </c>
      <c r="W30" s="261"/>
      <c r="X30" s="195"/>
      <c r="Y30" s="195"/>
      <c r="Z30" s="195"/>
      <c r="AA30" s="195"/>
      <c r="AB30" s="195"/>
      <c r="AC30" s="261"/>
      <c r="AD30" s="261"/>
      <c r="AE30" s="261"/>
      <c r="AG30" s="319"/>
      <c r="AH30" s="319"/>
      <c r="AI30" s="319"/>
    </row>
    <row r="31" spans="1:35" ht="13.8" thickBot="1">
      <c r="B31" s="141"/>
      <c r="C31" s="142"/>
      <c r="D31" s="142"/>
      <c r="E31" s="142"/>
      <c r="F31" s="142"/>
      <c r="G31" s="142"/>
      <c r="H31" s="142"/>
      <c r="I31" s="142"/>
      <c r="J31" s="142"/>
      <c r="K31" s="132"/>
      <c r="R31" s="195"/>
      <c r="S31" s="267"/>
      <c r="T31" s="261" t="s">
        <v>119</v>
      </c>
      <c r="U31" s="261"/>
      <c r="V31" s="297"/>
      <c r="W31" s="261"/>
      <c r="X31" s="195"/>
      <c r="Y31" s="195"/>
      <c r="Z31" s="195"/>
      <c r="AA31" s="195"/>
      <c r="AB31" s="195"/>
      <c r="AC31" s="261"/>
      <c r="AD31" s="261"/>
      <c r="AE31" s="261"/>
      <c r="AG31" s="319"/>
      <c r="AH31" s="319"/>
      <c r="AI31" s="319"/>
    </row>
    <row r="32" spans="1:35" ht="15" thickBot="1">
      <c r="B32" s="141" t="s">
        <v>136</v>
      </c>
      <c r="C32" s="144" t="s">
        <v>44</v>
      </c>
      <c r="D32" s="142"/>
      <c r="E32" s="142"/>
      <c r="F32" s="142"/>
      <c r="G32" s="142"/>
      <c r="H32" s="142"/>
      <c r="I32" s="142"/>
      <c r="J32" s="142"/>
      <c r="K32" s="132"/>
      <c r="R32" s="195"/>
      <c r="S32" s="279" t="s">
        <v>120</v>
      </c>
      <c r="T32" s="313"/>
      <c r="U32" s="261"/>
      <c r="V32" s="314">
        <f>V30/2</f>
        <v>85.5</v>
      </c>
      <c r="W32" s="313"/>
      <c r="X32" s="195"/>
      <c r="Y32" s="195"/>
      <c r="Z32" s="195"/>
      <c r="AA32" s="195"/>
      <c r="AB32" s="195"/>
      <c r="AC32" s="261"/>
      <c r="AD32" s="261"/>
      <c r="AE32" s="261"/>
      <c r="AG32" s="319"/>
      <c r="AH32" s="319"/>
      <c r="AI32" s="319"/>
    </row>
    <row r="33" spans="1:35" ht="13.8" thickBot="1">
      <c r="B33" s="141" t="s">
        <v>137</v>
      </c>
      <c r="C33" s="144"/>
      <c r="D33" s="142"/>
      <c r="E33" s="142"/>
      <c r="F33" s="142"/>
      <c r="G33" s="142"/>
      <c r="H33" s="142"/>
      <c r="I33" s="143"/>
      <c r="J33" s="142"/>
      <c r="K33" s="132"/>
      <c r="R33" s="195"/>
      <c r="S33" s="278"/>
      <c r="T33" s="224"/>
      <c r="U33" s="224"/>
      <c r="V33" s="233"/>
      <c r="W33" s="261"/>
      <c r="X33" s="195"/>
      <c r="Y33" s="195"/>
      <c r="Z33" s="195"/>
      <c r="AA33" s="195"/>
      <c r="AB33" s="195"/>
      <c r="AC33" s="195"/>
      <c r="AD33" s="195"/>
      <c r="AE33" s="195"/>
      <c r="AG33" s="319"/>
      <c r="AH33" s="319"/>
      <c r="AI33" s="319"/>
    </row>
    <row r="34" spans="1:35" ht="14.4">
      <c r="B34" s="141" t="s">
        <v>139</v>
      </c>
      <c r="C34" s="144"/>
      <c r="D34" s="142"/>
      <c r="E34" s="142"/>
      <c r="F34" s="142"/>
      <c r="G34" s="142"/>
      <c r="H34" s="142"/>
      <c r="I34" s="142"/>
      <c r="J34" s="142"/>
      <c r="K34" s="132"/>
      <c r="R34" s="319"/>
      <c r="S34" s="319"/>
      <c r="T34" s="319"/>
      <c r="U34" s="319"/>
      <c r="V34" s="319"/>
      <c r="W34" s="328"/>
      <c r="X34" s="319"/>
      <c r="Y34" s="319"/>
      <c r="Z34" s="317"/>
      <c r="AA34" s="319"/>
      <c r="AB34" s="319"/>
      <c r="AC34" s="319"/>
      <c r="AD34" s="319"/>
      <c r="AE34" s="319"/>
      <c r="AF34" s="319"/>
      <c r="AG34" s="319"/>
      <c r="AH34" s="319"/>
      <c r="AI34" s="319"/>
    </row>
    <row r="35" spans="1:35"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</row>
    <row r="36" spans="1:35" ht="13.8" thickBot="1"/>
    <row r="37" spans="1:35" ht="13.8">
      <c r="A37" s="198" t="s">
        <v>55</v>
      </c>
      <c r="B37" s="195"/>
      <c r="C37" s="195"/>
      <c r="D37" s="199"/>
      <c r="E37" s="199"/>
      <c r="F37" s="200" t="s">
        <v>37</v>
      </c>
      <c r="G37" s="200" t="s">
        <v>37</v>
      </c>
      <c r="H37" s="200" t="s">
        <v>37</v>
      </c>
      <c r="I37" s="200" t="s">
        <v>56</v>
      </c>
      <c r="J37" s="200" t="s">
        <v>37</v>
      </c>
      <c r="K37" s="201"/>
      <c r="L37" s="202"/>
      <c r="M37" s="201"/>
      <c r="N37" s="200" t="s">
        <v>35</v>
      </c>
      <c r="O37" s="200" t="s">
        <v>35</v>
      </c>
      <c r="P37" s="200" t="s">
        <v>35</v>
      </c>
      <c r="Q37" s="203" t="s">
        <v>35</v>
      </c>
      <c r="R37" s="200" t="s">
        <v>35</v>
      </c>
    </row>
    <row r="38" spans="1:35" ht="15" thickBot="1">
      <c r="A38" s="332" t="s">
        <v>42</v>
      </c>
      <c r="B38" s="332"/>
      <c r="C38" s="195"/>
      <c r="D38" s="199"/>
      <c r="E38" s="199"/>
      <c r="F38" s="204" t="s">
        <v>57</v>
      </c>
      <c r="G38" s="204" t="s">
        <v>58</v>
      </c>
      <c r="H38" s="204" t="s">
        <v>59</v>
      </c>
      <c r="I38" s="204" t="s">
        <v>60</v>
      </c>
      <c r="J38" s="204" t="s">
        <v>61</v>
      </c>
      <c r="K38" s="205"/>
      <c r="L38" s="206" t="s">
        <v>62</v>
      </c>
      <c r="M38" s="205"/>
      <c r="N38" s="204" t="s">
        <v>63</v>
      </c>
      <c r="O38" s="204" t="s">
        <v>64</v>
      </c>
      <c r="P38" s="204" t="s">
        <v>65</v>
      </c>
      <c r="Q38" s="207" t="s">
        <v>66</v>
      </c>
      <c r="R38" s="204" t="s">
        <v>67</v>
      </c>
    </row>
    <row r="39" spans="1:35" ht="13.8">
      <c r="A39" s="195"/>
      <c r="B39" s="195"/>
      <c r="C39" s="195"/>
      <c r="D39" s="199"/>
      <c r="E39" s="199"/>
      <c r="F39" s="208"/>
      <c r="G39" s="208"/>
      <c r="H39" s="208"/>
      <c r="I39" s="208"/>
      <c r="J39" s="208"/>
      <c r="K39" s="199"/>
      <c r="L39" s="209"/>
      <c r="M39" s="199"/>
      <c r="N39" s="200"/>
      <c r="O39" s="200"/>
      <c r="P39" s="210"/>
      <c r="Q39" s="208"/>
      <c r="R39" s="208"/>
    </row>
    <row r="40" spans="1:35" ht="14.4" thickBot="1">
      <c r="A40" s="195"/>
      <c r="B40" s="195"/>
      <c r="C40" s="199"/>
      <c r="D40" s="199"/>
      <c r="E40" s="199"/>
      <c r="F40" s="208"/>
      <c r="G40" s="208"/>
      <c r="H40" s="208"/>
      <c r="I40" s="208"/>
      <c r="J40" s="208"/>
      <c r="K40" s="199"/>
      <c r="L40" s="209"/>
      <c r="M40" s="199"/>
      <c r="N40" s="208"/>
      <c r="O40" s="208"/>
      <c r="P40" s="210"/>
      <c r="Q40" s="208"/>
      <c r="R40" s="208"/>
    </row>
    <row r="41" spans="1:35" ht="16.2" thickBot="1">
      <c r="A41" s="211" t="s">
        <v>68</v>
      </c>
      <c r="B41" s="212"/>
      <c r="C41" s="212"/>
      <c r="D41" s="212"/>
      <c r="E41" s="213"/>
      <c r="F41" s="214"/>
      <c r="G41" s="214"/>
      <c r="H41" s="214"/>
      <c r="I41" s="214"/>
      <c r="J41" s="214"/>
      <c r="K41" s="212"/>
      <c r="L41" s="215">
        <v>5</v>
      </c>
      <c r="M41" s="216"/>
      <c r="N41" s="217">
        <f>+F41*$L41</f>
        <v>0</v>
      </c>
      <c r="O41" s="217">
        <f t="shared" ref="O41:R41" si="0">+G41*$L41</f>
        <v>0</v>
      </c>
      <c r="P41" s="217">
        <f t="shared" si="0"/>
        <v>0</v>
      </c>
      <c r="Q41" s="217">
        <f t="shared" si="0"/>
        <v>0</v>
      </c>
      <c r="R41" s="217">
        <f t="shared" si="0"/>
        <v>0</v>
      </c>
    </row>
    <row r="42" spans="1:35" ht="16.2" thickBot="1">
      <c r="A42" s="203" t="s">
        <v>69</v>
      </c>
      <c r="B42" s="201"/>
      <c r="C42" s="201"/>
      <c r="D42" s="201"/>
      <c r="E42" s="218"/>
      <c r="F42" s="219"/>
      <c r="G42" s="219"/>
      <c r="H42" s="219"/>
      <c r="I42" s="219"/>
      <c r="J42" s="219"/>
      <c r="K42" s="201"/>
      <c r="L42" s="220"/>
      <c r="M42" s="221"/>
      <c r="N42" s="217"/>
      <c r="O42" s="222"/>
      <c r="P42" s="223"/>
      <c r="Q42" s="222"/>
      <c r="R42" s="222"/>
    </row>
    <row r="43" spans="1:35" ht="16.2" thickBot="1">
      <c r="A43" s="207" t="s">
        <v>70</v>
      </c>
      <c r="B43" s="205"/>
      <c r="C43" s="205"/>
      <c r="D43" s="205"/>
      <c r="E43" s="224"/>
      <c r="F43" s="225"/>
      <c r="G43" s="225"/>
      <c r="H43" s="225"/>
      <c r="I43" s="225"/>
      <c r="J43" s="225"/>
      <c r="K43" s="205"/>
      <c r="L43" s="226">
        <v>10</v>
      </c>
      <c r="M43" s="227"/>
      <c r="N43" s="217">
        <f t="shared" ref="N43:R54" si="1">+F43*$L43</f>
        <v>0</v>
      </c>
      <c r="O43" s="217">
        <f t="shared" si="1"/>
        <v>0</v>
      </c>
      <c r="P43" s="217">
        <f t="shared" si="1"/>
        <v>0</v>
      </c>
      <c r="Q43" s="217">
        <f t="shared" si="1"/>
        <v>0</v>
      </c>
      <c r="R43" s="217">
        <f t="shared" si="1"/>
        <v>0</v>
      </c>
    </row>
    <row r="44" spans="1:35" ht="16.2" thickBot="1">
      <c r="A44" s="211" t="s">
        <v>71</v>
      </c>
      <c r="B44" s="212"/>
      <c r="C44" s="212"/>
      <c r="D44" s="212"/>
      <c r="E44" s="213"/>
      <c r="F44" s="214"/>
      <c r="G44" s="214"/>
      <c r="H44" s="214"/>
      <c r="I44" s="214"/>
      <c r="J44" s="214"/>
      <c r="K44" s="212"/>
      <c r="L44" s="215">
        <v>5</v>
      </c>
      <c r="M44" s="216"/>
      <c r="N44" s="217">
        <f t="shared" si="1"/>
        <v>0</v>
      </c>
      <c r="O44" s="217">
        <f t="shared" si="1"/>
        <v>0</v>
      </c>
      <c r="P44" s="217">
        <f t="shared" si="1"/>
        <v>0</v>
      </c>
      <c r="Q44" s="217">
        <f t="shared" si="1"/>
        <v>0</v>
      </c>
      <c r="R44" s="217">
        <f t="shared" si="1"/>
        <v>0</v>
      </c>
    </row>
    <row r="45" spans="1:35" ht="16.2" thickBot="1">
      <c r="A45" s="211" t="s">
        <v>72</v>
      </c>
      <c r="B45" s="212"/>
      <c r="C45" s="212"/>
      <c r="D45" s="212"/>
      <c r="E45" s="213"/>
      <c r="F45" s="214"/>
      <c r="G45" s="214"/>
      <c r="H45" s="214"/>
      <c r="I45" s="214"/>
      <c r="J45" s="214"/>
      <c r="K45" s="212"/>
      <c r="L45" s="215">
        <v>5</v>
      </c>
      <c r="M45" s="216"/>
      <c r="N45" s="217">
        <f t="shared" si="1"/>
        <v>0</v>
      </c>
      <c r="O45" s="217">
        <f t="shared" si="1"/>
        <v>0</v>
      </c>
      <c r="P45" s="217">
        <f t="shared" si="1"/>
        <v>0</v>
      </c>
      <c r="Q45" s="217">
        <f t="shared" si="1"/>
        <v>0</v>
      </c>
      <c r="R45" s="217">
        <f t="shared" si="1"/>
        <v>0</v>
      </c>
    </row>
    <row r="46" spans="1:35" ht="16.2" thickBot="1">
      <c r="A46" s="211" t="s">
        <v>73</v>
      </c>
      <c r="B46" s="212"/>
      <c r="C46" s="212"/>
      <c r="D46" s="212"/>
      <c r="E46" s="213"/>
      <c r="F46" s="214"/>
      <c r="G46" s="214"/>
      <c r="H46" s="214"/>
      <c r="I46" s="214"/>
      <c r="J46" s="214"/>
      <c r="K46" s="212"/>
      <c r="L46" s="215">
        <v>5</v>
      </c>
      <c r="M46" s="216"/>
      <c r="N46" s="217">
        <f t="shared" si="1"/>
        <v>0</v>
      </c>
      <c r="O46" s="217">
        <f t="shared" si="1"/>
        <v>0</v>
      </c>
      <c r="P46" s="217">
        <f t="shared" si="1"/>
        <v>0</v>
      </c>
      <c r="Q46" s="217">
        <f t="shared" si="1"/>
        <v>0</v>
      </c>
      <c r="R46" s="217">
        <f t="shared" si="1"/>
        <v>0</v>
      </c>
    </row>
    <row r="47" spans="1:35" ht="16.2" thickBot="1">
      <c r="A47" s="211" t="s">
        <v>72</v>
      </c>
      <c r="B47" s="212"/>
      <c r="C47" s="212"/>
      <c r="D47" s="212"/>
      <c r="E47" s="213"/>
      <c r="F47" s="214"/>
      <c r="G47" s="214"/>
      <c r="H47" s="214"/>
      <c r="I47" s="214"/>
      <c r="J47" s="214"/>
      <c r="K47" s="212"/>
      <c r="L47" s="215">
        <v>5</v>
      </c>
      <c r="M47" s="216"/>
      <c r="N47" s="217">
        <f t="shared" si="1"/>
        <v>0</v>
      </c>
      <c r="O47" s="217">
        <f t="shared" si="1"/>
        <v>0</v>
      </c>
      <c r="P47" s="217">
        <f t="shared" si="1"/>
        <v>0</v>
      </c>
      <c r="Q47" s="217">
        <f t="shared" si="1"/>
        <v>0</v>
      </c>
      <c r="R47" s="217">
        <f t="shared" si="1"/>
        <v>0</v>
      </c>
    </row>
    <row r="48" spans="1:35" ht="16.2" thickBot="1">
      <c r="A48" s="211" t="s">
        <v>74</v>
      </c>
      <c r="B48" s="212"/>
      <c r="C48" s="212"/>
      <c r="D48" s="212"/>
      <c r="E48" s="213"/>
      <c r="F48" s="214"/>
      <c r="G48" s="214"/>
      <c r="H48" s="214"/>
      <c r="I48" s="214"/>
      <c r="J48" s="214"/>
      <c r="K48" s="212"/>
      <c r="L48" s="215">
        <v>5</v>
      </c>
      <c r="M48" s="216"/>
      <c r="N48" s="217">
        <f t="shared" si="1"/>
        <v>0</v>
      </c>
      <c r="O48" s="217">
        <f t="shared" si="1"/>
        <v>0</v>
      </c>
      <c r="P48" s="217">
        <f t="shared" si="1"/>
        <v>0</v>
      </c>
      <c r="Q48" s="217">
        <f t="shared" si="1"/>
        <v>0</v>
      </c>
      <c r="R48" s="217">
        <f t="shared" si="1"/>
        <v>0</v>
      </c>
    </row>
    <row r="49" spans="1:18" ht="16.2" thickBot="1">
      <c r="A49" s="199" t="s">
        <v>72</v>
      </c>
      <c r="B49" s="199"/>
      <c r="C49" s="199"/>
      <c r="D49" s="199"/>
      <c r="E49" s="195"/>
      <c r="F49" s="228"/>
      <c r="G49" s="228"/>
      <c r="H49" s="228"/>
      <c r="I49" s="228"/>
      <c r="J49" s="228"/>
      <c r="K49" s="199"/>
      <c r="L49" s="229">
        <v>5</v>
      </c>
      <c r="M49" s="230"/>
      <c r="N49" s="217">
        <f t="shared" si="1"/>
        <v>0</v>
      </c>
      <c r="O49" s="217">
        <f t="shared" si="1"/>
        <v>0</v>
      </c>
      <c r="P49" s="217">
        <f t="shared" si="1"/>
        <v>0</v>
      </c>
      <c r="Q49" s="217">
        <f t="shared" si="1"/>
        <v>0</v>
      </c>
      <c r="R49" s="217">
        <f t="shared" si="1"/>
        <v>0</v>
      </c>
    </row>
    <row r="50" spans="1:18" ht="16.2" thickBot="1">
      <c r="A50" s="211" t="s">
        <v>75</v>
      </c>
      <c r="B50" s="212"/>
      <c r="C50" s="212"/>
      <c r="D50" s="212"/>
      <c r="E50" s="213"/>
      <c r="F50" s="214"/>
      <c r="G50" s="214"/>
      <c r="H50" s="214"/>
      <c r="I50" s="214"/>
      <c r="J50" s="214"/>
      <c r="K50" s="212"/>
      <c r="L50" s="215">
        <v>5</v>
      </c>
      <c r="M50" s="216"/>
      <c r="N50" s="217">
        <f t="shared" si="1"/>
        <v>0</v>
      </c>
      <c r="O50" s="217">
        <f t="shared" si="1"/>
        <v>0</v>
      </c>
      <c r="P50" s="217">
        <f t="shared" si="1"/>
        <v>0</v>
      </c>
      <c r="Q50" s="217">
        <f t="shared" si="1"/>
        <v>0</v>
      </c>
      <c r="R50" s="217">
        <f t="shared" si="1"/>
        <v>0</v>
      </c>
    </row>
    <row r="51" spans="1:18" ht="16.2" thickBot="1">
      <c r="A51" s="211" t="s">
        <v>76</v>
      </c>
      <c r="B51" s="212"/>
      <c r="C51" s="212"/>
      <c r="D51" s="212"/>
      <c r="E51" s="213"/>
      <c r="F51" s="214"/>
      <c r="G51" s="214"/>
      <c r="H51" s="214"/>
      <c r="I51" s="214"/>
      <c r="J51" s="214"/>
      <c r="K51" s="212"/>
      <c r="L51" s="215">
        <v>10</v>
      </c>
      <c r="M51" s="216"/>
      <c r="N51" s="217">
        <f t="shared" si="1"/>
        <v>0</v>
      </c>
      <c r="O51" s="217">
        <f t="shared" si="1"/>
        <v>0</v>
      </c>
      <c r="P51" s="217">
        <f t="shared" si="1"/>
        <v>0</v>
      </c>
      <c r="Q51" s="217">
        <f t="shared" si="1"/>
        <v>0</v>
      </c>
      <c r="R51" s="217">
        <f t="shared" si="1"/>
        <v>0</v>
      </c>
    </row>
    <row r="52" spans="1:18" ht="16.2" thickBot="1">
      <c r="A52" s="211" t="s">
        <v>77</v>
      </c>
      <c r="B52" s="212"/>
      <c r="C52" s="212"/>
      <c r="D52" s="212"/>
      <c r="E52" s="231"/>
      <c r="F52" s="214"/>
      <c r="G52" s="214"/>
      <c r="H52" s="214"/>
      <c r="I52" s="214"/>
      <c r="J52" s="214"/>
      <c r="K52" s="212"/>
      <c r="L52" s="215">
        <v>10</v>
      </c>
      <c r="M52" s="216"/>
      <c r="N52" s="217">
        <f t="shared" si="1"/>
        <v>0</v>
      </c>
      <c r="O52" s="217">
        <f t="shared" si="1"/>
        <v>0</v>
      </c>
      <c r="P52" s="217">
        <f t="shared" si="1"/>
        <v>0</v>
      </c>
      <c r="Q52" s="217">
        <f t="shared" si="1"/>
        <v>0</v>
      </c>
      <c r="R52" s="217">
        <f t="shared" si="1"/>
        <v>0</v>
      </c>
    </row>
    <row r="53" spans="1:18" ht="16.2" thickBot="1">
      <c r="A53" s="211" t="s">
        <v>78</v>
      </c>
      <c r="B53" s="212"/>
      <c r="C53" s="212"/>
      <c r="D53" s="212"/>
      <c r="E53" s="231"/>
      <c r="F53" s="232"/>
      <c r="G53" s="214"/>
      <c r="H53" s="214"/>
      <c r="I53" s="214"/>
      <c r="J53" s="214"/>
      <c r="K53" s="212"/>
      <c r="L53" s="215">
        <v>5</v>
      </c>
      <c r="M53" s="216"/>
      <c r="N53" s="217">
        <f t="shared" si="1"/>
        <v>0</v>
      </c>
      <c r="O53" s="217">
        <f t="shared" si="1"/>
        <v>0</v>
      </c>
      <c r="P53" s="217">
        <f t="shared" si="1"/>
        <v>0</v>
      </c>
      <c r="Q53" s="217">
        <f t="shared" si="1"/>
        <v>0</v>
      </c>
      <c r="R53" s="217">
        <f t="shared" si="1"/>
        <v>0</v>
      </c>
    </row>
    <row r="54" spans="1:18" ht="16.2" thickBot="1">
      <c r="A54" s="207" t="s">
        <v>79</v>
      </c>
      <c r="B54" s="205"/>
      <c r="C54" s="205"/>
      <c r="D54" s="205"/>
      <c r="E54" s="233"/>
      <c r="F54" s="225"/>
      <c r="G54" s="225"/>
      <c r="H54" s="225"/>
      <c r="I54" s="225"/>
      <c r="J54" s="225"/>
      <c r="K54" s="199"/>
      <c r="L54" s="226">
        <v>15</v>
      </c>
      <c r="M54" s="230"/>
      <c r="N54" s="217">
        <f t="shared" si="1"/>
        <v>0</v>
      </c>
      <c r="O54" s="217">
        <f t="shared" si="1"/>
        <v>0</v>
      </c>
      <c r="P54" s="217">
        <f t="shared" si="1"/>
        <v>0</v>
      </c>
      <c r="Q54" s="217">
        <f t="shared" si="1"/>
        <v>0</v>
      </c>
      <c r="R54" s="217">
        <f t="shared" si="1"/>
        <v>0</v>
      </c>
    </row>
    <row r="55" spans="1:18" ht="13.8">
      <c r="A55" s="195"/>
      <c r="B55" s="195"/>
      <c r="C55" s="195"/>
      <c r="D55" s="199"/>
      <c r="E55" s="199"/>
      <c r="F55" s="199"/>
      <c r="G55" s="199"/>
      <c r="H55" s="199"/>
      <c r="I55" s="199"/>
      <c r="J55" s="199"/>
      <c r="K55" s="199"/>
      <c r="L55" s="230"/>
      <c r="M55" s="234"/>
      <c r="N55" s="222"/>
      <c r="O55" s="222"/>
      <c r="P55" s="222"/>
      <c r="Q55" s="221"/>
      <c r="R55" s="222"/>
    </row>
    <row r="56" spans="1:18" ht="14.4" thickBot="1">
      <c r="A56" s="195"/>
      <c r="B56" s="195"/>
      <c r="C56" s="195"/>
      <c r="D56" s="199"/>
      <c r="E56" s="199"/>
      <c r="F56" s="199"/>
      <c r="G56" s="199"/>
      <c r="H56" s="199"/>
      <c r="I56" s="199"/>
      <c r="J56" s="199"/>
      <c r="K56" s="199"/>
      <c r="L56" s="230"/>
      <c r="M56" s="235" t="s">
        <v>80</v>
      </c>
      <c r="N56" s="236">
        <f>SUM(N41:N54)</f>
        <v>0</v>
      </c>
      <c r="O56" s="236">
        <f t="shared" ref="O56:R56" si="2">SUM(O41:O54)</f>
        <v>0</v>
      </c>
      <c r="P56" s="236">
        <f t="shared" si="2"/>
        <v>0</v>
      </c>
      <c r="Q56" s="236">
        <f t="shared" si="2"/>
        <v>0</v>
      </c>
      <c r="R56" s="236">
        <f t="shared" si="2"/>
        <v>0</v>
      </c>
    </row>
    <row r="57" spans="1:18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</row>
    <row r="58" spans="1:18" ht="15.6">
      <c r="A58" s="195"/>
      <c r="B58" s="195"/>
      <c r="C58" s="195"/>
      <c r="D58" s="195"/>
      <c r="E58" s="195"/>
      <c r="F58" s="237" t="s">
        <v>81</v>
      </c>
      <c r="G58" s="237"/>
      <c r="H58" s="237"/>
      <c r="I58" s="237"/>
      <c r="J58" s="237"/>
      <c r="K58" s="237"/>
      <c r="L58" s="237"/>
      <c r="M58" s="195"/>
      <c r="N58" s="195"/>
      <c r="O58" s="195"/>
      <c r="P58" s="195"/>
      <c r="Q58" s="195"/>
      <c r="R58" s="195"/>
    </row>
    <row r="59" spans="1:18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</row>
    <row r="60" spans="1:18" ht="15.6">
      <c r="A60" s="195"/>
      <c r="B60" s="195"/>
      <c r="C60" s="195"/>
      <c r="D60" s="195"/>
      <c r="E60" s="195"/>
      <c r="F60" s="195"/>
      <c r="G60" s="237">
        <v>1</v>
      </c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</row>
    <row r="61" spans="1:18" ht="15.6">
      <c r="A61" s="195"/>
      <c r="B61" s="195"/>
      <c r="C61" s="195"/>
      <c r="D61" s="195"/>
      <c r="E61" s="195"/>
      <c r="F61" s="195"/>
      <c r="G61" s="237">
        <v>2</v>
      </c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</row>
    <row r="62" spans="1:18" ht="15.6">
      <c r="A62" s="195"/>
      <c r="B62" s="195"/>
      <c r="C62" s="195"/>
      <c r="D62" s="195"/>
      <c r="E62" s="195"/>
      <c r="F62" s="195"/>
      <c r="G62" s="237">
        <v>3</v>
      </c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</row>
    <row r="63" spans="1:18" ht="14.4">
      <c r="A63" s="195"/>
      <c r="B63" s="195"/>
      <c r="C63" s="195"/>
      <c r="D63" s="195"/>
      <c r="E63" s="195"/>
      <c r="F63" s="195"/>
      <c r="G63" s="238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</row>
    <row r="64" spans="1:18" ht="15.6">
      <c r="A64" s="195"/>
      <c r="B64" s="195"/>
      <c r="C64" s="195"/>
      <c r="D64" s="195"/>
      <c r="E64" s="195"/>
      <c r="F64" s="237" t="s">
        <v>122</v>
      </c>
      <c r="G64" s="237"/>
      <c r="H64" s="195"/>
      <c r="I64" s="239">
        <f>+SUM(I60:I62)</f>
        <v>0</v>
      </c>
      <c r="J64" s="195"/>
      <c r="K64" s="195"/>
      <c r="L64" s="195"/>
      <c r="M64" s="195"/>
      <c r="N64" s="195"/>
      <c r="O64" s="195"/>
      <c r="P64" s="195"/>
      <c r="Q64" s="195"/>
      <c r="R64" s="195"/>
    </row>
    <row r="65" spans="1:18">
      <c r="A65" s="195"/>
      <c r="B65" s="195"/>
      <c r="C65" s="195"/>
      <c r="D65" s="195"/>
      <c r="E65" s="195"/>
      <c r="F65" s="195"/>
      <c r="G65" s="195"/>
      <c r="H65" s="195"/>
      <c r="I65" s="234"/>
      <c r="J65" s="195"/>
      <c r="K65" s="195"/>
      <c r="L65" s="195"/>
      <c r="M65" s="195"/>
      <c r="N65" s="195"/>
      <c r="O65" s="195"/>
      <c r="P65" s="195"/>
      <c r="Q65" s="195"/>
      <c r="R65" s="195"/>
    </row>
    <row r="66" spans="1:18" ht="14.4">
      <c r="A66" s="195"/>
      <c r="B66" s="195"/>
      <c r="C66" s="195"/>
      <c r="D66" s="195"/>
      <c r="E66" s="195"/>
      <c r="F66" s="238" t="s">
        <v>82</v>
      </c>
      <c r="G66" s="195"/>
      <c r="H66" s="195"/>
      <c r="I66" s="240">
        <f>SUM(I60:I62)/3</f>
        <v>0</v>
      </c>
      <c r="J66" s="195"/>
      <c r="K66" s="195"/>
      <c r="L66" s="195"/>
      <c r="M66" s="195"/>
      <c r="N66" s="195"/>
      <c r="O66" s="195"/>
      <c r="P66" s="195"/>
      <c r="Q66" s="195"/>
      <c r="R66" s="195"/>
    </row>
  </sheetData>
  <phoneticPr fontId="0" type="noConversion"/>
  <printOptions horizontalCentered="1" verticalCentered="1" gridLines="1"/>
  <pageMargins left="0.19685039370078741" right="0.19685039370078741" top="0.19685039370078741" bottom="0.19685039370078741" header="0" footer="0"/>
  <pageSetup paperSize="9" scale="1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topLeftCell="A10" zoomScale="75" workbookViewId="0">
      <selection activeCell="C35" sqref="C35"/>
    </sheetView>
  </sheetViews>
  <sheetFormatPr defaultColWidth="9.109375" defaultRowHeight="17.399999999999999"/>
  <cols>
    <col min="1" max="1" width="6" style="39" customWidth="1"/>
    <col min="2" max="2" width="26.33203125" style="38" customWidth="1"/>
    <col min="3" max="3" width="12.6640625" style="39" customWidth="1"/>
    <col min="4" max="4" width="13" style="40" customWidth="1"/>
    <col min="5" max="5" width="23.44140625" style="49" customWidth="1"/>
    <col min="6" max="6" width="18.6640625" style="39" customWidth="1"/>
    <col min="7" max="7" width="39.6640625" style="38" customWidth="1"/>
    <col min="8" max="8" width="13.6640625" style="38" customWidth="1"/>
    <col min="9" max="9" width="13" style="38" customWidth="1"/>
    <col min="10" max="10" width="13" style="38" bestFit="1" customWidth="1"/>
    <col min="11" max="12" width="9.109375" style="38"/>
    <col min="13" max="13" width="9.88671875" style="38" bestFit="1" customWidth="1"/>
    <col min="14" max="16384" width="9.109375" style="38"/>
  </cols>
  <sheetData>
    <row r="1" spans="1:13">
      <c r="A1" s="1" t="s">
        <v>11</v>
      </c>
    </row>
    <row r="2" spans="1:13" ht="22.8">
      <c r="B2" s="181" t="s">
        <v>151</v>
      </c>
      <c r="C2" s="66"/>
      <c r="D2" s="62"/>
      <c r="F2" s="66"/>
      <c r="G2" s="67"/>
      <c r="H2" s="67"/>
      <c r="I2" s="185"/>
    </row>
    <row r="3" spans="1:13" ht="22.8">
      <c r="C3" s="66"/>
      <c r="D3" s="62"/>
      <c r="E3" s="76"/>
      <c r="F3" s="66"/>
      <c r="G3" s="67"/>
      <c r="H3" s="73"/>
      <c r="I3" s="364"/>
      <c r="J3" s="50"/>
      <c r="L3" s="67"/>
      <c r="M3" s="42"/>
    </row>
    <row r="4" spans="1:13">
      <c r="A4" s="367" t="s">
        <v>28</v>
      </c>
      <c r="B4" s="368"/>
      <c r="C4" s="124"/>
      <c r="D4" s="125"/>
      <c r="E4" s="125"/>
      <c r="F4" s="66"/>
      <c r="G4" s="67"/>
      <c r="I4" s="185"/>
      <c r="J4" s="42"/>
      <c r="M4" s="50"/>
    </row>
    <row r="5" spans="1:13">
      <c r="A5" s="126" t="s">
        <v>29</v>
      </c>
      <c r="B5" s="126" t="s">
        <v>30</v>
      </c>
      <c r="C5" s="126" t="s">
        <v>31</v>
      </c>
      <c r="D5" s="127" t="s">
        <v>32</v>
      </c>
      <c r="E5" s="127" t="s">
        <v>33</v>
      </c>
      <c r="F5" s="72"/>
      <c r="G5" s="73"/>
      <c r="I5" s="88"/>
      <c r="J5" s="42"/>
      <c r="M5" s="50"/>
    </row>
    <row r="6" spans="1:13" ht="22.5" customHeight="1">
      <c r="A6" s="241">
        <v>1</v>
      </c>
      <c r="B6" s="50" t="s">
        <v>164</v>
      </c>
      <c r="C6" s="347" t="s">
        <v>123</v>
      </c>
      <c r="D6" s="40">
        <v>86</v>
      </c>
      <c r="E6" s="242">
        <v>100</v>
      </c>
      <c r="F6" s="41"/>
      <c r="H6" s="50"/>
      <c r="I6" s="88"/>
      <c r="J6" s="365"/>
      <c r="M6" s="366"/>
    </row>
    <row r="7" spans="1:13" ht="18">
      <c r="A7" s="241">
        <v>2</v>
      </c>
      <c r="B7" s="26" t="s">
        <v>165</v>
      </c>
      <c r="C7" s="348" t="s">
        <v>41</v>
      </c>
      <c r="D7" s="346">
        <v>75</v>
      </c>
      <c r="E7" s="243">
        <f>SUM(D7/D6*100)</f>
        <v>87.20930232558139</v>
      </c>
      <c r="F7" s="78"/>
      <c r="H7" s="50"/>
      <c r="I7" s="50"/>
      <c r="J7" s="42"/>
      <c r="M7" s="42"/>
    </row>
    <row r="8" spans="1:13">
      <c r="A8" s="37"/>
      <c r="B8" s="47"/>
      <c r="C8" s="48"/>
      <c r="F8" s="41"/>
      <c r="G8" s="50"/>
      <c r="H8" s="73"/>
      <c r="I8" s="364"/>
      <c r="J8" s="42"/>
      <c r="M8" s="50"/>
    </row>
    <row r="9" spans="1:13">
      <c r="A9" s="37"/>
      <c r="B9" s="69"/>
      <c r="C9" s="66"/>
      <c r="F9" s="41"/>
      <c r="G9" s="50"/>
    </row>
    <row r="10" spans="1:13" ht="15.6">
      <c r="A10" s="369" t="s">
        <v>34</v>
      </c>
      <c r="B10" s="170"/>
      <c r="C10" s="170"/>
      <c r="D10" s="171"/>
      <c r="E10" s="171"/>
      <c r="F10" s="72"/>
      <c r="G10" s="73"/>
    </row>
    <row r="11" spans="1:13">
      <c r="A11" s="131" t="s">
        <v>29</v>
      </c>
      <c r="B11" s="131" t="s">
        <v>30</v>
      </c>
      <c r="C11" s="131" t="s">
        <v>31</v>
      </c>
      <c r="D11" s="131" t="s">
        <v>35</v>
      </c>
      <c r="E11" s="169" t="s">
        <v>33</v>
      </c>
      <c r="F11" s="41"/>
      <c r="H11" s="50"/>
      <c r="I11" s="51"/>
    </row>
    <row r="12" spans="1:13">
      <c r="A12" s="137">
        <v>1</v>
      </c>
      <c r="B12" s="26" t="s">
        <v>163</v>
      </c>
      <c r="C12" s="113" t="s">
        <v>41</v>
      </c>
      <c r="D12" s="244">
        <v>93.33</v>
      </c>
      <c r="E12" s="129">
        <v>100</v>
      </c>
      <c r="F12" s="41"/>
      <c r="H12" s="50"/>
      <c r="I12" s="51"/>
    </row>
    <row r="13" spans="1:13">
      <c r="A13" s="137">
        <v>2</v>
      </c>
      <c r="B13" s="26" t="s">
        <v>162</v>
      </c>
      <c r="C13" s="113" t="s">
        <v>123</v>
      </c>
      <c r="D13" s="244">
        <v>81.33</v>
      </c>
      <c r="E13" s="130">
        <f>SUM(D13/D12*100)</f>
        <v>87.142397942783674</v>
      </c>
      <c r="F13" s="41"/>
      <c r="G13" s="50"/>
      <c r="H13" s="50"/>
      <c r="I13" s="51"/>
      <c r="J13" s="349"/>
      <c r="M13" s="349"/>
    </row>
    <row r="14" spans="1:13">
      <c r="A14" s="37"/>
      <c r="F14" s="41"/>
      <c r="G14" s="50"/>
      <c r="H14" s="50"/>
      <c r="I14" s="51"/>
    </row>
    <row r="15" spans="1:13">
      <c r="B15" s="70"/>
      <c r="C15" s="70"/>
      <c r="D15" s="71"/>
      <c r="E15" s="77"/>
      <c r="F15" s="72"/>
      <c r="G15" s="73"/>
      <c r="H15" s="73"/>
      <c r="I15" s="73"/>
    </row>
    <row r="16" spans="1:13">
      <c r="A16" s="370" t="s">
        <v>36</v>
      </c>
      <c r="B16" s="133"/>
      <c r="C16"/>
      <c r="D16" s="19"/>
      <c r="E16" s="19"/>
      <c r="F16" s="41"/>
      <c r="G16" s="50"/>
      <c r="H16" s="50"/>
      <c r="I16" s="51"/>
    </row>
    <row r="17" spans="1:9">
      <c r="A17" s="173"/>
      <c r="B17" s="170"/>
      <c r="C17" s="170"/>
      <c r="D17" s="171"/>
      <c r="E17" s="171"/>
      <c r="F17" s="41"/>
      <c r="G17" s="50"/>
      <c r="H17" s="50"/>
      <c r="I17" s="51"/>
    </row>
    <row r="18" spans="1:9">
      <c r="A18" s="134" t="s">
        <v>29</v>
      </c>
      <c r="B18" s="135" t="s">
        <v>30</v>
      </c>
      <c r="C18" s="135" t="s">
        <v>31</v>
      </c>
      <c r="D18" s="135" t="s">
        <v>37</v>
      </c>
      <c r="E18" s="169" t="s">
        <v>33</v>
      </c>
      <c r="F18" s="41"/>
      <c r="G18" s="50"/>
      <c r="H18" s="50"/>
      <c r="I18" s="51"/>
    </row>
    <row r="19" spans="1:9">
      <c r="A19" s="128">
        <v>1</v>
      </c>
      <c r="B19" s="25" t="s">
        <v>85</v>
      </c>
      <c r="C19" s="113" t="s">
        <v>40</v>
      </c>
      <c r="D19" s="244">
        <v>1084.3699999999999</v>
      </c>
      <c r="E19" s="244">
        <v>100</v>
      </c>
      <c r="F19" s="41"/>
      <c r="G19" s="50"/>
      <c r="H19" s="50"/>
      <c r="I19" s="51"/>
    </row>
    <row r="20" spans="1:9" s="42" customFormat="1">
      <c r="A20" s="128">
        <v>2</v>
      </c>
      <c r="B20" s="246" t="s">
        <v>124</v>
      </c>
      <c r="C20" s="113" t="s">
        <v>41</v>
      </c>
      <c r="D20" s="244">
        <v>846.12</v>
      </c>
      <c r="E20" s="245">
        <f>SUM(D20/D19*100)</f>
        <v>78.028717135295153</v>
      </c>
      <c r="F20" s="41"/>
      <c r="G20" s="50"/>
      <c r="H20" s="50"/>
      <c r="I20" s="51"/>
    </row>
    <row r="21" spans="1:9" s="42" customFormat="1">
      <c r="A21" s="39"/>
      <c r="B21" s="70"/>
      <c r="C21" s="70"/>
      <c r="D21" s="71"/>
      <c r="E21" s="77"/>
      <c r="F21" s="72"/>
      <c r="G21" s="73"/>
      <c r="H21" s="73"/>
      <c r="I21" s="73"/>
    </row>
    <row r="22" spans="1:9" s="42" customFormat="1">
      <c r="A22" s="37"/>
      <c r="B22" s="47"/>
      <c r="C22" s="48"/>
      <c r="D22" s="40"/>
      <c r="E22" s="49"/>
      <c r="F22" s="41"/>
      <c r="G22" s="50"/>
      <c r="H22" s="50"/>
      <c r="I22" s="51"/>
    </row>
    <row r="23" spans="1:9" s="42" customFormat="1">
      <c r="A23" s="371" t="s">
        <v>38</v>
      </c>
      <c r="B23" s="170"/>
      <c r="C23" s="170"/>
      <c r="D23" s="171"/>
      <c r="E23" s="172"/>
      <c r="F23" s="41"/>
      <c r="G23" s="50"/>
      <c r="H23" s="50"/>
      <c r="I23" s="51"/>
    </row>
    <row r="24" spans="1:9" s="42" customFormat="1">
      <c r="A24" s="136" t="s">
        <v>29</v>
      </c>
      <c r="B24" s="136" t="s">
        <v>31</v>
      </c>
      <c r="C24" s="136" t="s">
        <v>39</v>
      </c>
      <c r="D24" s="136" t="s">
        <v>37</v>
      </c>
      <c r="E24" s="169" t="s">
        <v>33</v>
      </c>
      <c r="F24" s="37"/>
      <c r="I24" s="52"/>
    </row>
    <row r="25" spans="1:9" s="42" customFormat="1">
      <c r="A25" s="137">
        <v>1</v>
      </c>
      <c r="B25" s="25" t="s">
        <v>42</v>
      </c>
      <c r="C25" s="113" t="s">
        <v>41</v>
      </c>
      <c r="D25" s="315">
        <v>652.5</v>
      </c>
      <c r="E25" s="138">
        <v>100</v>
      </c>
      <c r="F25" s="37"/>
      <c r="H25" s="54"/>
      <c r="I25" s="54"/>
    </row>
    <row r="26" spans="1:9">
      <c r="A26" s="137">
        <v>2</v>
      </c>
      <c r="B26" s="118" t="s">
        <v>43</v>
      </c>
      <c r="C26" s="143" t="s">
        <v>40</v>
      </c>
      <c r="D26" s="315">
        <v>639.20000000000005</v>
      </c>
      <c r="E26" s="138">
        <f>SUM(D26/D25*100)</f>
        <v>97.961685823754792</v>
      </c>
      <c r="F26" s="41"/>
      <c r="H26" s="50"/>
    </row>
    <row r="27" spans="1:9">
      <c r="A27" s="137"/>
      <c r="D27" s="130"/>
      <c r="E27" s="138"/>
      <c r="F27" s="63"/>
    </row>
    <row r="28" spans="1:9">
      <c r="A28" s="137"/>
      <c r="B28" s="174" t="s">
        <v>47</v>
      </c>
      <c r="C28" s="340"/>
      <c r="D28" s="341"/>
      <c r="E28" s="175" t="s">
        <v>48</v>
      </c>
      <c r="F28" s="63"/>
    </row>
    <row r="29" spans="1:9">
      <c r="A29" s="343"/>
      <c r="C29" s="344"/>
      <c r="D29" s="140"/>
      <c r="E29" s="345"/>
      <c r="F29" s="168"/>
    </row>
    <row r="30" spans="1:9">
      <c r="A30" s="139"/>
      <c r="B30" s="372" t="s">
        <v>173</v>
      </c>
      <c r="E30" s="372" t="s">
        <v>174</v>
      </c>
    </row>
    <row r="31" spans="1:9">
      <c r="A31" s="139"/>
      <c r="B31" s="188" t="s">
        <v>156</v>
      </c>
      <c r="E31" s="141" t="s">
        <v>159</v>
      </c>
    </row>
    <row r="32" spans="1:9">
      <c r="A32" s="139"/>
      <c r="B32" s="375" t="s">
        <v>160</v>
      </c>
      <c r="E32" s="188" t="s">
        <v>157</v>
      </c>
    </row>
    <row r="33" spans="2:9">
      <c r="B33" s="188" t="s">
        <v>161</v>
      </c>
      <c r="E33" s="141" t="s">
        <v>158</v>
      </c>
    </row>
    <row r="34" spans="2:9">
      <c r="B34" s="376"/>
    </row>
    <row r="35" spans="2:9">
      <c r="B35" s="376"/>
    </row>
    <row r="36" spans="2:9" ht="20.25" customHeight="1">
      <c r="B36" s="378" t="s">
        <v>175</v>
      </c>
      <c r="C36" s="379"/>
      <c r="D36" s="380"/>
      <c r="E36" s="381"/>
      <c r="F36" s="37"/>
      <c r="G36" s="54"/>
      <c r="H36" s="54"/>
      <c r="I36" s="54"/>
    </row>
    <row r="37" spans="2:9" ht="20.25" customHeight="1">
      <c r="B37" s="377"/>
      <c r="C37" s="342"/>
      <c r="F37" s="37"/>
      <c r="G37" s="54"/>
      <c r="H37" s="54"/>
      <c r="I37" s="54"/>
    </row>
    <row r="38" spans="2:9" ht="20.25" customHeight="1">
      <c r="B38" s="185"/>
      <c r="C38" s="373" t="s">
        <v>171</v>
      </c>
      <c r="D38" s="38"/>
      <c r="E38" s="374" t="s">
        <v>172</v>
      </c>
      <c r="F38" s="38"/>
      <c r="H38" s="54"/>
      <c r="I38" s="54"/>
    </row>
    <row r="39" spans="2:9" ht="20.25" customHeight="1">
      <c r="B39" s="350" t="s">
        <v>166</v>
      </c>
      <c r="C39" s="26">
        <v>100</v>
      </c>
      <c r="D39" s="8"/>
      <c r="E39" s="9">
        <v>87.14</v>
      </c>
      <c r="F39" s="38"/>
      <c r="H39" s="54"/>
      <c r="I39" s="54"/>
    </row>
    <row r="40" spans="2:9" ht="20.25" customHeight="1">
      <c r="B40" s="357" t="s">
        <v>167</v>
      </c>
      <c r="C40" s="9">
        <v>87.21</v>
      </c>
      <c r="D40" s="8"/>
      <c r="E40" s="26">
        <v>100</v>
      </c>
      <c r="F40" s="38"/>
      <c r="H40" s="54"/>
      <c r="I40" s="54"/>
    </row>
    <row r="41" spans="2:9" ht="20.25" customHeight="1">
      <c r="B41" s="358" t="s">
        <v>168</v>
      </c>
      <c r="C41" s="9">
        <v>78.03</v>
      </c>
      <c r="D41" s="8"/>
      <c r="E41" s="26">
        <v>100</v>
      </c>
      <c r="F41" s="38"/>
      <c r="H41" s="54"/>
      <c r="I41" s="54"/>
    </row>
    <row r="42" spans="2:9" ht="20.25" customHeight="1">
      <c r="B42" s="358" t="s">
        <v>169</v>
      </c>
      <c r="C42" s="351">
        <v>100</v>
      </c>
      <c r="D42" s="8"/>
      <c r="E42" s="352">
        <v>97.96</v>
      </c>
      <c r="F42" s="38"/>
      <c r="H42" s="54"/>
      <c r="I42" s="54"/>
    </row>
    <row r="43" spans="2:9" ht="20.25" customHeight="1" thickBot="1">
      <c r="B43" s="50"/>
      <c r="C43" s="42"/>
      <c r="D43" s="38"/>
      <c r="E43" s="42"/>
      <c r="F43" s="38"/>
      <c r="H43" s="42"/>
      <c r="I43" s="42"/>
    </row>
    <row r="44" spans="2:9" ht="20.25" customHeight="1" thickBot="1">
      <c r="B44" s="353" t="s">
        <v>118</v>
      </c>
      <c r="C44" s="354">
        <f>SUM(C39:C43)</f>
        <v>365.24</v>
      </c>
      <c r="D44" s="355"/>
      <c r="E44" s="356">
        <f>SUM(E39:E43)</f>
        <v>385.09999999999997</v>
      </c>
      <c r="F44" s="38"/>
      <c r="H44" s="42"/>
      <c r="I44" s="42"/>
    </row>
    <row r="45" spans="2:9" ht="20.25" customHeight="1">
      <c r="B45" s="42"/>
      <c r="C45" s="74"/>
      <c r="F45" s="74"/>
      <c r="G45" s="42"/>
      <c r="H45" s="42"/>
      <c r="I45" s="42"/>
    </row>
    <row r="46" spans="2:9" ht="20.25" customHeight="1">
      <c r="B46" s="42"/>
      <c r="C46" s="74"/>
      <c r="F46" s="74"/>
      <c r="G46" s="42"/>
      <c r="H46" s="42"/>
      <c r="I46" s="42"/>
    </row>
    <row r="47" spans="2:9" ht="20.25" customHeight="1">
      <c r="B47" s="42"/>
      <c r="C47" s="74"/>
      <c r="F47" s="74"/>
      <c r="G47" s="42"/>
      <c r="H47" s="42"/>
      <c r="I47" s="42"/>
    </row>
    <row r="48" spans="2:9" ht="20.25" customHeight="1">
      <c r="B48" s="42"/>
      <c r="C48" s="74"/>
      <c r="F48" s="74"/>
      <c r="G48" s="42"/>
      <c r="H48" s="42"/>
      <c r="I48" s="42"/>
    </row>
    <row r="49" spans="2:9" ht="24.6">
      <c r="B49" s="42"/>
      <c r="C49" s="74"/>
      <c r="D49" s="62"/>
      <c r="F49" s="24"/>
      <c r="G49" s="75"/>
    </row>
    <row r="50" spans="2:9" ht="24.6">
      <c r="C50" s="74"/>
      <c r="D50" s="62"/>
      <c r="F50" s="24"/>
      <c r="G50" s="75"/>
    </row>
    <row r="51" spans="2:9" ht="24.6">
      <c r="C51" s="74"/>
      <c r="D51" s="62"/>
      <c r="F51" s="24"/>
      <c r="G51" s="75"/>
    </row>
    <row r="52" spans="2:9">
      <c r="B52" s="42"/>
      <c r="C52" s="74"/>
      <c r="F52" s="74"/>
      <c r="G52" s="42"/>
      <c r="H52" s="42"/>
      <c r="I52" s="42"/>
    </row>
    <row r="53" spans="2:9">
      <c r="B53" s="42"/>
      <c r="C53" s="74"/>
      <c r="F53" s="74"/>
      <c r="G53" s="42"/>
      <c r="H53" s="42"/>
      <c r="I53" s="42"/>
    </row>
    <row r="54" spans="2:9">
      <c r="B54" s="42"/>
      <c r="C54" s="74"/>
      <c r="F54" s="74"/>
      <c r="G54" s="42"/>
      <c r="H54" s="42"/>
      <c r="I54" s="42"/>
    </row>
    <row r="55" spans="2:9">
      <c r="B55" s="42"/>
      <c r="C55" s="74"/>
      <c r="F55" s="74"/>
      <c r="G55" s="42"/>
      <c r="H55" s="42"/>
      <c r="I55" s="42"/>
    </row>
    <row r="56" spans="2:9">
      <c r="B56" s="42"/>
      <c r="C56" s="74"/>
      <c r="F56" s="74"/>
      <c r="G56" s="42"/>
      <c r="H56" s="42"/>
      <c r="I56" s="42"/>
    </row>
    <row r="57" spans="2:9">
      <c r="B57" s="42"/>
      <c r="C57" s="74"/>
      <c r="F57" s="74"/>
      <c r="G57" s="42"/>
      <c r="H57" s="42"/>
      <c r="I57" s="42"/>
    </row>
    <row r="58" spans="2:9">
      <c r="B58" s="42"/>
      <c r="C58" s="74"/>
      <c r="F58" s="74"/>
      <c r="G58" s="42"/>
      <c r="H58" s="42"/>
      <c r="I58" s="42"/>
    </row>
    <row r="59" spans="2:9">
      <c r="B59" s="42"/>
      <c r="C59" s="74"/>
      <c r="F59" s="74"/>
      <c r="G59" s="42"/>
      <c r="H59" s="42"/>
      <c r="I59" s="42"/>
    </row>
    <row r="60" spans="2:9">
      <c r="B60" s="42"/>
      <c r="C60" s="74"/>
      <c r="F60" s="74"/>
      <c r="G60" s="42"/>
      <c r="H60" s="42"/>
      <c r="I60" s="42"/>
    </row>
    <row r="61" spans="2:9">
      <c r="B61" s="42"/>
      <c r="C61" s="74"/>
      <c r="F61" s="74"/>
      <c r="G61" s="42"/>
      <c r="H61" s="42"/>
      <c r="I61" s="42"/>
    </row>
    <row r="62" spans="2:9">
      <c r="B62" s="42"/>
      <c r="C62" s="74"/>
      <c r="F62" s="74"/>
      <c r="G62" s="42"/>
      <c r="H62" s="42"/>
      <c r="I62" s="42"/>
    </row>
    <row r="63" spans="2:9">
      <c r="B63" s="42"/>
      <c r="C63" s="74"/>
      <c r="F63" s="74"/>
      <c r="G63" s="42"/>
      <c r="H63" s="42"/>
      <c r="I63" s="42"/>
    </row>
  </sheetData>
  <phoneticPr fontId="0" type="noConversion"/>
  <printOptions horizontalCentered="1" verticalCentered="1" gridLines="1"/>
  <pageMargins left="0.19685039370078741" right="0.19685039370078741" top="0.19685039370078741" bottom="0.19685039370078741" header="0" footer="0"/>
  <pageSetup paperSize="9" fitToWidth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>
      <selection sqref="A1:IV65536"/>
    </sheetView>
  </sheetViews>
  <sheetFormatPr defaultColWidth="9.109375" defaultRowHeight="17.399999999999999"/>
  <cols>
    <col min="1" max="1" width="6.33203125" style="39" customWidth="1"/>
    <col min="2" max="2" width="18" style="38" customWidth="1"/>
    <col min="3" max="3" width="15" style="39" customWidth="1"/>
    <col min="4" max="4" width="10.5546875" style="40" customWidth="1"/>
    <col min="5" max="5" width="9.109375" style="80"/>
    <col min="6" max="6" width="11.5546875" style="41" customWidth="1"/>
    <col min="7" max="7" width="9.88671875" style="82" bestFit="1" customWidth="1"/>
    <col min="8" max="9" width="9.109375" style="82"/>
    <col min="10" max="16384" width="9.109375" style="38"/>
  </cols>
  <sheetData>
    <row r="1" spans="2:9">
      <c r="B1" s="65"/>
      <c r="C1" s="66"/>
      <c r="D1" s="62"/>
      <c r="G1" s="81"/>
      <c r="H1" s="81"/>
    </row>
    <row r="2" spans="2:9">
      <c r="B2" s="68"/>
      <c r="C2" s="66"/>
      <c r="D2" s="62"/>
      <c r="G2" s="81"/>
      <c r="H2" s="81"/>
    </row>
    <row r="3" spans="2:9">
      <c r="B3" s="69"/>
      <c r="C3" s="66"/>
      <c r="D3" s="62"/>
      <c r="G3" s="81"/>
      <c r="H3" s="81"/>
    </row>
    <row r="4" spans="2:9">
      <c r="B4" s="70"/>
      <c r="C4" s="70"/>
      <c r="D4" s="71"/>
      <c r="E4" s="83"/>
      <c r="F4" s="77"/>
      <c r="G4" s="84"/>
      <c r="H4" s="84"/>
      <c r="I4" s="84"/>
    </row>
    <row r="5" spans="2:9">
      <c r="F5" s="85"/>
      <c r="G5" s="86"/>
      <c r="H5" s="86"/>
    </row>
    <row r="6" spans="2:9">
      <c r="B6" s="52"/>
      <c r="C6" s="48"/>
      <c r="G6" s="86"/>
      <c r="H6" s="86"/>
    </row>
    <row r="7" spans="2:9">
      <c r="B7" s="47"/>
      <c r="C7" s="48"/>
      <c r="G7" s="86"/>
      <c r="H7" s="86"/>
    </row>
    <row r="8" spans="2:9">
      <c r="B8" s="47"/>
      <c r="C8" s="48"/>
      <c r="G8" s="86"/>
      <c r="H8" s="86"/>
    </row>
    <row r="9" spans="2:9">
      <c r="B9" s="47"/>
      <c r="C9" s="48"/>
      <c r="G9" s="86"/>
      <c r="H9" s="86"/>
    </row>
    <row r="10" spans="2:9">
      <c r="B10" s="47"/>
      <c r="C10" s="48"/>
      <c r="G10" s="86"/>
      <c r="H10" s="86"/>
    </row>
    <row r="11" spans="2:9">
      <c r="B11" s="52"/>
      <c r="C11" s="48"/>
      <c r="G11" s="86"/>
      <c r="H11" s="86"/>
    </row>
    <row r="12" spans="2:9">
      <c r="B12" s="47"/>
      <c r="C12" s="48"/>
      <c r="G12" s="86"/>
      <c r="H12" s="86"/>
    </row>
    <row r="13" spans="2:9">
      <c r="B13" s="54"/>
      <c r="C13" s="37"/>
      <c r="G13" s="86"/>
      <c r="H13" s="86"/>
    </row>
    <row r="14" spans="2:9">
      <c r="B14" s="53"/>
      <c r="C14" s="37"/>
      <c r="G14" s="86"/>
      <c r="H14" s="86"/>
    </row>
    <row r="15" spans="2:9">
      <c r="B15" s="47"/>
      <c r="C15" s="48"/>
      <c r="G15" s="86"/>
      <c r="H15" s="86"/>
    </row>
    <row r="16" spans="2:9">
      <c r="B16" s="47"/>
      <c r="C16" s="48"/>
      <c r="G16" s="86"/>
      <c r="H16" s="86"/>
    </row>
    <row r="17" spans="2:8">
      <c r="B17" s="47"/>
      <c r="C17" s="48"/>
      <c r="G17" s="86"/>
      <c r="H17" s="86"/>
    </row>
    <row r="18" spans="2:8">
      <c r="B18" s="47"/>
      <c r="C18" s="48"/>
      <c r="G18" s="86"/>
      <c r="H18" s="86"/>
    </row>
    <row r="19" spans="2:8">
      <c r="B19" s="47"/>
      <c r="C19" s="48"/>
      <c r="G19" s="86"/>
      <c r="H19" s="86"/>
    </row>
    <row r="20" spans="2:8">
      <c r="B20" s="54"/>
      <c r="C20" s="37"/>
      <c r="G20" s="86"/>
      <c r="H20" s="86"/>
    </row>
    <row r="21" spans="2:8">
      <c r="B21" s="53"/>
      <c r="C21" s="37"/>
      <c r="G21" s="86"/>
      <c r="H21" s="86"/>
    </row>
    <row r="22" spans="2:8">
      <c r="B22" s="47"/>
      <c r="C22" s="48"/>
      <c r="G22" s="86"/>
      <c r="H22" s="86"/>
    </row>
    <row r="23" spans="2:8">
      <c r="B23" s="47"/>
      <c r="C23" s="48"/>
      <c r="G23" s="86"/>
      <c r="H23" s="86"/>
    </row>
    <row r="24" spans="2:8">
      <c r="B24" s="47"/>
      <c r="C24" s="48"/>
      <c r="G24" s="86"/>
      <c r="H24" s="86"/>
    </row>
    <row r="25" spans="2:8">
      <c r="G25" s="86"/>
      <c r="H25" s="86"/>
    </row>
    <row r="26" spans="2:8">
      <c r="B26" s="54"/>
    </row>
    <row r="27" spans="2:8" ht="24.6">
      <c r="B27" s="87"/>
      <c r="C27" s="61"/>
      <c r="D27" s="62"/>
      <c r="E27" s="24"/>
      <c r="F27" s="79"/>
      <c r="G27" s="88"/>
    </row>
    <row r="28" spans="2:8" ht="24.6">
      <c r="B28" s="75"/>
      <c r="C28" s="79"/>
      <c r="D28" s="62"/>
      <c r="E28" s="24"/>
      <c r="F28" s="79"/>
      <c r="G28" s="88"/>
    </row>
    <row r="29" spans="2:8" ht="24.6">
      <c r="B29" s="75"/>
      <c r="C29" s="61"/>
      <c r="D29" s="62"/>
      <c r="E29" s="24"/>
      <c r="F29" s="79"/>
      <c r="G29" s="88"/>
    </row>
    <row r="36" spans="3:3">
      <c r="C36" s="89"/>
    </row>
  </sheetData>
  <phoneticPr fontId="0" type="noConversion"/>
  <printOptions horizontalCentered="1" verticalCentered="1" gridLines="1"/>
  <pageMargins left="0.5" right="0.5" top="0.5" bottom="0.5" header="0" footer="0"/>
  <pageSetup paperSize="9" scale="7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>
      <selection sqref="A1:IV65536"/>
    </sheetView>
  </sheetViews>
  <sheetFormatPr defaultColWidth="9.109375" defaultRowHeight="17.399999999999999"/>
  <cols>
    <col min="1" max="1" width="9.109375" style="38"/>
    <col min="2" max="2" width="19.88671875" style="38" customWidth="1"/>
    <col min="3" max="3" width="15" style="39" customWidth="1"/>
    <col min="4" max="4" width="10.5546875" style="97" customWidth="1"/>
    <col min="5" max="5" width="9.109375" style="39"/>
    <col min="6" max="6" width="11.5546875" style="39" customWidth="1"/>
    <col min="7" max="8" width="9.109375" style="96"/>
    <col min="9" max="9" width="9.109375" style="51"/>
    <col min="10" max="16384" width="9.109375" style="38"/>
  </cols>
  <sheetData>
    <row r="1" spans="1:9">
      <c r="B1" s="65"/>
      <c r="C1" s="66"/>
      <c r="D1" s="90"/>
      <c r="E1" s="66"/>
      <c r="F1" s="66"/>
      <c r="G1" s="91"/>
      <c r="H1" s="91"/>
    </row>
    <row r="2" spans="1:9">
      <c r="B2" s="68"/>
      <c r="C2" s="66"/>
      <c r="D2" s="90"/>
      <c r="E2" s="66"/>
      <c r="F2" s="66"/>
      <c r="G2" s="91"/>
      <c r="H2" s="91"/>
    </row>
    <row r="3" spans="1:9">
      <c r="B3" s="69"/>
      <c r="C3" s="66"/>
      <c r="D3" s="90"/>
      <c r="E3" s="66"/>
      <c r="F3" s="66"/>
      <c r="G3" s="91"/>
      <c r="H3" s="91"/>
    </row>
    <row r="4" spans="1:9">
      <c r="A4" s="39"/>
      <c r="B4" s="70"/>
      <c r="C4" s="70"/>
      <c r="D4" s="73"/>
      <c r="E4" s="72"/>
      <c r="F4" s="72"/>
      <c r="G4" s="92"/>
      <c r="H4" s="92"/>
      <c r="I4" s="93"/>
    </row>
    <row r="5" spans="1:9">
      <c r="A5" s="37"/>
      <c r="B5" s="52"/>
      <c r="C5" s="48"/>
      <c r="D5" s="94"/>
      <c r="E5" s="74"/>
      <c r="F5" s="41"/>
      <c r="G5" s="50"/>
      <c r="H5" s="50"/>
    </row>
    <row r="6" spans="1:9">
      <c r="A6" s="37"/>
      <c r="B6" s="47"/>
      <c r="C6" s="48"/>
      <c r="D6" s="94"/>
      <c r="E6" s="74"/>
      <c r="F6" s="41"/>
      <c r="G6" s="50"/>
      <c r="H6" s="50"/>
    </row>
    <row r="7" spans="1:9">
      <c r="A7" s="37"/>
      <c r="B7" s="47"/>
      <c r="C7" s="48"/>
      <c r="D7" s="94"/>
      <c r="E7" s="74"/>
      <c r="F7" s="41"/>
      <c r="G7" s="50"/>
      <c r="H7" s="50"/>
    </row>
    <row r="8" spans="1:9">
      <c r="A8" s="37"/>
      <c r="B8" s="47"/>
      <c r="C8" s="48"/>
      <c r="D8" s="94"/>
      <c r="E8" s="74"/>
      <c r="F8" s="41"/>
      <c r="G8" s="50"/>
      <c r="H8" s="50"/>
    </row>
    <row r="9" spans="1:9">
      <c r="A9" s="37"/>
      <c r="B9" s="47"/>
      <c r="C9" s="48"/>
      <c r="D9" s="94"/>
      <c r="E9" s="74"/>
      <c r="F9" s="41"/>
      <c r="G9" s="50"/>
      <c r="H9" s="50"/>
    </row>
    <row r="10" spans="1:9">
      <c r="A10" s="37"/>
      <c r="B10" s="54"/>
      <c r="C10" s="37"/>
      <c r="D10" s="94"/>
      <c r="E10" s="74"/>
      <c r="F10" s="41"/>
      <c r="G10" s="50"/>
      <c r="H10" s="50"/>
    </row>
    <row r="11" spans="1:9">
      <c r="A11" s="37"/>
      <c r="B11" s="47"/>
      <c r="C11" s="48"/>
      <c r="D11" s="94"/>
      <c r="E11" s="74"/>
      <c r="F11" s="41"/>
      <c r="G11" s="50"/>
      <c r="H11" s="50"/>
    </row>
    <row r="12" spans="1:9">
      <c r="A12" s="37"/>
      <c r="B12" s="53"/>
      <c r="C12" s="37"/>
      <c r="D12" s="94"/>
      <c r="E12" s="74"/>
      <c r="F12" s="41"/>
      <c r="G12" s="50"/>
      <c r="H12" s="50"/>
    </row>
    <row r="13" spans="1:9">
      <c r="A13" s="37"/>
      <c r="B13" s="47"/>
      <c r="C13" s="48"/>
      <c r="D13" s="94"/>
      <c r="E13" s="74"/>
      <c r="F13" s="41"/>
      <c r="G13" s="50"/>
      <c r="H13" s="50"/>
    </row>
    <row r="14" spans="1:9">
      <c r="A14" s="37"/>
      <c r="B14" s="47"/>
      <c r="C14" s="48"/>
      <c r="D14" s="94"/>
      <c r="E14" s="74"/>
      <c r="F14" s="41"/>
      <c r="G14" s="50"/>
      <c r="H14" s="50"/>
    </row>
    <row r="15" spans="1:9">
      <c r="A15" s="37"/>
      <c r="B15" s="47"/>
      <c r="C15" s="48"/>
      <c r="D15" s="94"/>
      <c r="E15" s="74"/>
      <c r="F15" s="41"/>
      <c r="G15" s="50"/>
      <c r="H15" s="50"/>
    </row>
    <row r="16" spans="1:9">
      <c r="A16" s="37"/>
      <c r="B16" s="52"/>
      <c r="C16" s="48"/>
      <c r="D16" s="94"/>
      <c r="E16" s="74"/>
      <c r="F16" s="41"/>
      <c r="G16" s="50"/>
      <c r="H16" s="50"/>
    </row>
    <row r="17" spans="1:8">
      <c r="A17" s="37"/>
      <c r="B17" s="47"/>
      <c r="C17" s="48"/>
      <c r="D17" s="94"/>
      <c r="E17" s="74"/>
      <c r="F17" s="41"/>
      <c r="G17" s="50"/>
      <c r="H17" s="50"/>
    </row>
    <row r="18" spans="1:8">
      <c r="A18" s="37"/>
      <c r="B18" s="47"/>
      <c r="C18" s="48"/>
      <c r="D18" s="94"/>
      <c r="E18" s="74"/>
      <c r="F18" s="41"/>
      <c r="G18" s="50"/>
      <c r="H18" s="50"/>
    </row>
    <row r="19" spans="1:8">
      <c r="A19" s="37"/>
      <c r="B19" s="47"/>
      <c r="C19" s="48"/>
      <c r="D19" s="94"/>
      <c r="E19" s="74"/>
      <c r="F19" s="41"/>
      <c r="G19" s="50"/>
      <c r="H19" s="50"/>
    </row>
    <row r="20" spans="1:8">
      <c r="A20" s="37"/>
      <c r="B20" s="47"/>
      <c r="C20" s="48"/>
      <c r="D20" s="94"/>
      <c r="E20" s="74"/>
      <c r="F20" s="41"/>
      <c r="G20" s="50"/>
      <c r="H20" s="50"/>
    </row>
    <row r="21" spans="1:8">
      <c r="A21" s="37"/>
      <c r="B21" s="47"/>
      <c r="C21" s="48"/>
      <c r="D21" s="94"/>
      <c r="E21" s="74"/>
      <c r="F21" s="41"/>
      <c r="G21" s="50"/>
      <c r="H21" s="50"/>
    </row>
    <row r="22" spans="1:8">
      <c r="A22" s="37"/>
      <c r="B22" s="53"/>
      <c r="D22" s="94"/>
      <c r="E22" s="95"/>
      <c r="F22" s="41"/>
      <c r="G22" s="50"/>
      <c r="H22" s="50"/>
    </row>
    <row r="23" spans="1:8">
      <c r="A23" s="37"/>
      <c r="B23" s="54"/>
      <c r="C23" s="37"/>
      <c r="D23" s="94"/>
      <c r="E23" s="74"/>
      <c r="F23" s="41"/>
      <c r="G23" s="50"/>
      <c r="H23" s="50"/>
    </row>
    <row r="24" spans="1:8">
      <c r="A24" s="37"/>
      <c r="B24" s="53"/>
      <c r="C24" s="37"/>
      <c r="D24" s="94"/>
      <c r="E24" s="74"/>
      <c r="F24" s="41"/>
      <c r="G24" s="50"/>
      <c r="H24" s="50"/>
    </row>
    <row r="25" spans="1:8">
      <c r="A25" s="37"/>
      <c r="B25" s="47"/>
      <c r="C25" s="48"/>
      <c r="D25" s="94"/>
      <c r="E25" s="74"/>
      <c r="F25" s="41"/>
      <c r="G25" s="50"/>
      <c r="H25" s="50"/>
    </row>
    <row r="26" spans="1:8">
      <c r="A26" s="37"/>
      <c r="B26" s="47"/>
      <c r="C26" s="48"/>
      <c r="D26" s="94"/>
      <c r="E26" s="74"/>
      <c r="F26" s="41"/>
      <c r="G26" s="50"/>
      <c r="H26" s="50"/>
    </row>
    <row r="27" spans="1:8">
      <c r="A27" s="37"/>
      <c r="B27" s="47"/>
      <c r="C27" s="48"/>
      <c r="D27" s="94"/>
      <c r="E27" s="74"/>
      <c r="F27" s="41"/>
      <c r="G27" s="50"/>
      <c r="H27" s="50"/>
    </row>
    <row r="28" spans="1:8">
      <c r="A28" s="37"/>
      <c r="B28" s="47"/>
      <c r="C28" s="48"/>
      <c r="D28" s="94"/>
      <c r="E28" s="74"/>
      <c r="F28" s="41"/>
      <c r="G28" s="50"/>
      <c r="H28" s="50"/>
    </row>
    <row r="29" spans="1:8">
      <c r="A29" s="37"/>
      <c r="B29" s="54"/>
      <c r="C29" s="37"/>
      <c r="D29" s="94"/>
      <c r="E29" s="74"/>
      <c r="F29" s="41"/>
      <c r="G29" s="50"/>
      <c r="H29" s="50"/>
    </row>
    <row r="31" spans="1:8" ht="24.6">
      <c r="B31" s="87"/>
      <c r="C31" s="61"/>
      <c r="D31" s="36"/>
      <c r="E31" s="24"/>
      <c r="F31" s="63"/>
      <c r="G31" s="27"/>
    </row>
    <row r="32" spans="1:8" ht="24.6">
      <c r="B32" s="75"/>
      <c r="C32" s="79"/>
      <c r="D32" s="36"/>
      <c r="E32" s="24"/>
      <c r="F32" s="63"/>
      <c r="G32" s="27"/>
    </row>
    <row r="33" spans="1:9" ht="24.6">
      <c r="B33" s="75"/>
      <c r="C33" s="61"/>
      <c r="D33" s="36"/>
      <c r="E33" s="24"/>
      <c r="F33" s="63"/>
      <c r="G33" s="27"/>
    </row>
    <row r="34" spans="1:9" ht="24.6">
      <c r="B34" s="75"/>
      <c r="C34" s="24"/>
      <c r="D34" s="36"/>
      <c r="E34" s="24"/>
      <c r="F34" s="24"/>
      <c r="G34" s="27"/>
    </row>
    <row r="35" spans="1:9">
      <c r="A35" s="64"/>
      <c r="B35" s="65"/>
      <c r="C35" s="66"/>
      <c r="D35" s="90"/>
      <c r="E35" s="66"/>
      <c r="F35" s="66"/>
      <c r="G35" s="91"/>
      <c r="H35" s="91"/>
    </row>
    <row r="36" spans="1:9">
      <c r="B36" s="68"/>
      <c r="C36" s="66"/>
      <c r="D36" s="90"/>
      <c r="E36" s="66"/>
      <c r="F36" s="66"/>
      <c r="G36" s="91"/>
      <c r="H36" s="91"/>
    </row>
    <row r="37" spans="1:9">
      <c r="B37" s="69"/>
      <c r="C37" s="66"/>
      <c r="D37" s="90"/>
      <c r="E37" s="66"/>
      <c r="F37" s="66"/>
      <c r="G37" s="91"/>
      <c r="H37" s="91"/>
    </row>
    <row r="38" spans="1:9">
      <c r="A38" s="39"/>
      <c r="B38" s="70"/>
      <c r="C38" s="70"/>
      <c r="D38" s="73"/>
      <c r="E38" s="72"/>
      <c r="F38" s="72"/>
      <c r="G38" s="92"/>
      <c r="H38" s="92"/>
      <c r="I38" s="93"/>
    </row>
    <row r="39" spans="1:9" ht="20.25" customHeight="1">
      <c r="A39" s="37"/>
      <c r="B39" s="54"/>
    </row>
    <row r="40" spans="1:9" ht="20.25" customHeight="1">
      <c r="A40" s="37"/>
      <c r="B40" s="54"/>
    </row>
    <row r="41" spans="1:9" ht="20.25" customHeight="1">
      <c r="A41" s="37"/>
      <c r="B41" s="54"/>
    </row>
    <row r="42" spans="1:9" ht="20.25" customHeight="1">
      <c r="A42" s="39"/>
      <c r="B42" s="54"/>
    </row>
    <row r="43" spans="1:9" ht="20.25" customHeight="1">
      <c r="A43" s="39"/>
      <c r="B43" s="54"/>
    </row>
    <row r="44" spans="1:9" ht="20.25" customHeight="1">
      <c r="A44" s="39"/>
      <c r="B44" s="54"/>
    </row>
    <row r="45" spans="1:9" ht="20.25" customHeight="1">
      <c r="A45" s="39"/>
      <c r="B45" s="54"/>
      <c r="C45" s="89"/>
    </row>
    <row r="46" spans="1:9" ht="20.25" customHeight="1">
      <c r="A46" s="39"/>
      <c r="B46" s="54"/>
      <c r="D46" s="94"/>
      <c r="E46" s="74"/>
    </row>
    <row r="47" spans="1:9" ht="20.25" customHeight="1">
      <c r="A47" s="39"/>
      <c r="D47" s="94"/>
      <c r="E47" s="74"/>
    </row>
    <row r="48" spans="1:9" ht="20.25" customHeight="1">
      <c r="A48" s="39"/>
      <c r="D48" s="94"/>
      <c r="E48" s="74"/>
    </row>
    <row r="49" spans="1:1" ht="20.25" customHeight="1">
      <c r="A49" s="39"/>
    </row>
    <row r="50" spans="1:1" ht="20.25" customHeight="1">
      <c r="A50" s="39"/>
    </row>
    <row r="51" spans="1:1" ht="20.25" customHeight="1">
      <c r="A51" s="39"/>
    </row>
    <row r="52" spans="1:1" ht="20.25" customHeight="1">
      <c r="A52" s="39"/>
    </row>
    <row r="53" spans="1:1" ht="20.25" customHeight="1">
      <c r="A53" s="39"/>
    </row>
    <row r="54" spans="1:1" ht="20.25" customHeight="1">
      <c r="A54" s="39"/>
    </row>
    <row r="55" spans="1:1" ht="20.25" customHeight="1">
      <c r="A55" s="39"/>
    </row>
  </sheetData>
  <phoneticPr fontId="0" type="noConversion"/>
  <printOptions horizontalCentered="1" verticalCentered="1" gridLines="1"/>
  <pageMargins left="0.5" right="0.5" top="0.5" bottom="0.5" header="0" footer="0"/>
  <pageSetup paperSize="9" scale="90" fitToHeight="2" orientation="portrait" horizontalDpi="300" verticalDpi="300" r:id="rId1"/>
  <headerFooter alignWithMargins="0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opLeftCell="I1" workbookViewId="0">
      <selection activeCell="I1" sqref="A1:IV65536"/>
    </sheetView>
  </sheetViews>
  <sheetFormatPr defaultColWidth="9.109375" defaultRowHeight="13.2"/>
  <cols>
    <col min="1" max="1" width="14.5546875" style="38" customWidth="1"/>
    <col min="2" max="2" width="15" style="39" customWidth="1"/>
    <col min="3" max="3" width="10.5546875" style="38" customWidth="1"/>
    <col min="4" max="4" width="9.109375" style="38"/>
    <col min="5" max="5" width="11.5546875" style="41" customWidth="1"/>
    <col min="6" max="6" width="9.109375" style="96"/>
    <col min="7" max="11" width="9.109375" style="38"/>
    <col min="12" max="12" width="13.109375" style="38" customWidth="1"/>
    <col min="13" max="13" width="9.109375" style="38"/>
    <col min="14" max="14" width="14.6640625" style="38" customWidth="1"/>
    <col min="15" max="16384" width="9.109375" style="38"/>
  </cols>
  <sheetData>
    <row r="1" spans="1:19" ht="15.6">
      <c r="A1" s="65"/>
      <c r="B1" s="66"/>
      <c r="C1" s="67"/>
      <c r="D1" s="67"/>
      <c r="F1" s="91"/>
      <c r="G1" s="67"/>
      <c r="L1" s="65"/>
      <c r="M1" s="66"/>
      <c r="N1" s="67"/>
      <c r="O1" s="67"/>
      <c r="P1" s="41"/>
      <c r="Q1" s="91"/>
      <c r="R1" s="67"/>
    </row>
    <row r="2" spans="1:19">
      <c r="A2" s="68"/>
      <c r="B2" s="66"/>
      <c r="C2" s="67"/>
      <c r="D2" s="67"/>
      <c r="F2" s="91"/>
      <c r="G2" s="67"/>
      <c r="L2" s="68"/>
      <c r="M2" s="66"/>
      <c r="N2" s="67"/>
      <c r="O2" s="67"/>
      <c r="P2" s="41"/>
      <c r="Q2" s="91"/>
      <c r="R2" s="67"/>
    </row>
    <row r="3" spans="1:19">
      <c r="A3" s="69"/>
      <c r="B3" s="66"/>
      <c r="C3" s="67"/>
      <c r="D3" s="67"/>
      <c r="F3" s="91"/>
      <c r="G3" s="67"/>
      <c r="L3" s="69"/>
      <c r="M3" s="66"/>
      <c r="N3" s="67"/>
      <c r="O3" s="67"/>
      <c r="P3" s="41"/>
      <c r="Q3" s="91"/>
      <c r="R3" s="67"/>
    </row>
    <row r="4" spans="1:19">
      <c r="A4" s="70"/>
      <c r="B4" s="70"/>
      <c r="C4" s="70"/>
      <c r="D4" s="72"/>
      <c r="E4" s="77"/>
      <c r="F4" s="92"/>
      <c r="G4" s="73"/>
      <c r="H4" s="73"/>
      <c r="L4" s="70"/>
      <c r="M4" s="70"/>
      <c r="N4" s="70"/>
      <c r="O4" s="72"/>
      <c r="P4" s="77"/>
      <c r="Q4" s="92"/>
      <c r="R4" s="73"/>
      <c r="S4" s="73"/>
    </row>
    <row r="5" spans="1:19" ht="17.399999999999999">
      <c r="C5" s="42"/>
      <c r="D5" s="42"/>
      <c r="F5" s="50"/>
      <c r="G5" s="42"/>
      <c r="M5" s="39"/>
      <c r="N5" s="42"/>
      <c r="O5" s="42"/>
      <c r="P5" s="41"/>
      <c r="Q5" s="50"/>
      <c r="R5" s="42"/>
    </row>
    <row r="6" spans="1:19" ht="17.399999999999999">
      <c r="C6" s="42"/>
      <c r="D6" s="42"/>
      <c r="F6" s="50"/>
      <c r="G6" s="42"/>
      <c r="M6" s="39"/>
      <c r="N6" s="42"/>
      <c r="O6" s="42"/>
      <c r="P6" s="41"/>
      <c r="Q6" s="50"/>
      <c r="R6" s="42"/>
    </row>
    <row r="7" spans="1:19" ht="17.399999999999999">
      <c r="B7" s="89"/>
      <c r="C7" s="42"/>
      <c r="D7" s="42"/>
      <c r="F7" s="50"/>
      <c r="G7" s="42"/>
      <c r="M7" s="89"/>
      <c r="N7" s="42"/>
      <c r="O7" s="42"/>
      <c r="P7" s="41"/>
      <c r="Q7" s="50"/>
      <c r="R7" s="42"/>
    </row>
    <row r="8" spans="1:19" ht="17.399999999999999">
      <c r="C8" s="42"/>
      <c r="D8" s="42"/>
      <c r="F8" s="50"/>
      <c r="G8" s="42"/>
      <c r="M8" s="39"/>
      <c r="N8" s="42"/>
      <c r="O8" s="42"/>
      <c r="P8" s="41"/>
      <c r="Q8" s="50"/>
      <c r="R8" s="42"/>
    </row>
    <row r="9" spans="1:19" ht="17.399999999999999">
      <c r="C9" s="42"/>
      <c r="D9" s="42"/>
      <c r="F9" s="50"/>
      <c r="G9" s="42"/>
      <c r="M9" s="39"/>
      <c r="N9" s="42"/>
      <c r="O9" s="42"/>
      <c r="P9" s="41"/>
      <c r="Q9" s="50"/>
      <c r="R9" s="42"/>
    </row>
    <row r="10" spans="1:19" ht="17.399999999999999">
      <c r="C10" s="42"/>
      <c r="D10" s="42"/>
      <c r="F10" s="50"/>
      <c r="G10" s="42"/>
      <c r="M10" s="39"/>
      <c r="N10" s="42"/>
      <c r="O10" s="42"/>
      <c r="P10" s="41"/>
      <c r="Q10" s="50"/>
      <c r="R10" s="42"/>
    </row>
    <row r="11" spans="1:19" ht="17.399999999999999">
      <c r="C11" s="42"/>
      <c r="D11" s="42"/>
      <c r="F11" s="50"/>
      <c r="G11" s="42"/>
      <c r="M11" s="39"/>
      <c r="N11" s="42"/>
      <c r="O11" s="42"/>
      <c r="P11" s="41"/>
      <c r="Q11" s="50"/>
      <c r="R11" s="42"/>
    </row>
    <row r="12" spans="1:19" ht="17.399999999999999">
      <c r="C12" s="42"/>
      <c r="D12" s="42"/>
      <c r="F12" s="50"/>
      <c r="G12" s="42"/>
      <c r="M12" s="39"/>
      <c r="N12" s="42"/>
      <c r="O12" s="42"/>
      <c r="P12" s="41"/>
      <c r="Q12" s="50"/>
      <c r="R12" s="42"/>
    </row>
    <row r="13" spans="1:19" ht="17.399999999999999">
      <c r="A13" s="42"/>
      <c r="B13" s="74"/>
      <c r="C13" s="42"/>
      <c r="D13" s="42"/>
      <c r="E13" s="98"/>
      <c r="F13" s="50"/>
      <c r="G13" s="42"/>
      <c r="L13" s="42"/>
      <c r="M13" s="74"/>
      <c r="N13" s="42"/>
      <c r="O13" s="42"/>
      <c r="P13" s="98"/>
      <c r="Q13" s="50"/>
      <c r="R13" s="42"/>
    </row>
    <row r="14" spans="1:19">
      <c r="M14" s="39"/>
      <c r="P14" s="41"/>
      <c r="Q14" s="96"/>
    </row>
    <row r="15" spans="1:19" ht="24.6">
      <c r="A15" s="87"/>
      <c r="B15" s="61"/>
      <c r="C15" s="61"/>
      <c r="D15" s="61"/>
      <c r="E15" s="99"/>
      <c r="F15" s="100"/>
      <c r="L15" s="87"/>
      <c r="M15" s="61"/>
      <c r="N15" s="61"/>
      <c r="O15" s="61"/>
      <c r="P15" s="99"/>
      <c r="Q15" s="100"/>
    </row>
    <row r="16" spans="1:19" ht="24.6">
      <c r="A16" s="75"/>
      <c r="B16" s="61"/>
      <c r="C16" s="61"/>
      <c r="D16" s="61"/>
      <c r="E16" s="99"/>
      <c r="F16" s="100"/>
      <c r="L16" s="75"/>
      <c r="M16" s="61"/>
      <c r="N16" s="61"/>
      <c r="O16" s="61"/>
      <c r="P16" s="99"/>
      <c r="Q16" s="100"/>
    </row>
    <row r="17" spans="1:19" ht="24.6">
      <c r="A17" s="75"/>
      <c r="B17" s="61"/>
      <c r="C17" s="61"/>
      <c r="D17" s="61"/>
      <c r="E17" s="61"/>
      <c r="F17" s="100"/>
      <c r="L17" s="75"/>
      <c r="M17" s="61"/>
      <c r="N17" s="61"/>
      <c r="O17" s="61"/>
      <c r="P17" s="61"/>
      <c r="Q17" s="100"/>
    </row>
    <row r="19" spans="1:19" ht="15.6">
      <c r="K19" s="41"/>
      <c r="L19" s="65"/>
      <c r="M19" s="66"/>
      <c r="N19" s="66"/>
      <c r="O19" s="66"/>
      <c r="P19" s="67"/>
      <c r="Q19" s="81"/>
      <c r="R19" s="67"/>
    </row>
    <row r="20" spans="1:19">
      <c r="K20" s="41"/>
      <c r="L20" s="68"/>
      <c r="M20" s="66"/>
      <c r="N20" s="66"/>
      <c r="O20" s="66"/>
      <c r="P20" s="67"/>
      <c r="Q20" s="81"/>
      <c r="R20" s="67"/>
    </row>
    <row r="21" spans="1:19">
      <c r="K21" s="41"/>
      <c r="L21" s="69"/>
      <c r="M21" s="66"/>
      <c r="N21" s="66"/>
      <c r="O21" s="66"/>
      <c r="P21" s="67"/>
      <c r="Q21" s="81"/>
      <c r="R21" s="67"/>
    </row>
    <row r="22" spans="1:19">
      <c r="K22" s="41"/>
      <c r="L22" s="70"/>
      <c r="M22" s="70"/>
      <c r="N22" s="70"/>
      <c r="O22" s="72"/>
      <c r="P22" s="72"/>
      <c r="Q22" s="84"/>
      <c r="R22" s="73"/>
      <c r="S22" s="73"/>
    </row>
    <row r="23" spans="1:19" ht="17.399999999999999">
      <c r="K23" s="41"/>
      <c r="M23" s="39"/>
      <c r="N23" s="74"/>
      <c r="O23" s="74"/>
      <c r="Q23" s="86"/>
      <c r="R23" s="42"/>
    </row>
    <row r="24" spans="1:19" ht="17.399999999999999">
      <c r="K24" s="41"/>
      <c r="M24" s="39"/>
      <c r="N24" s="74"/>
      <c r="O24" s="74"/>
      <c r="Q24" s="86"/>
      <c r="R24" s="42"/>
    </row>
    <row r="25" spans="1:19" ht="17.399999999999999">
      <c r="K25" s="41"/>
      <c r="M25" s="39"/>
      <c r="N25" s="74"/>
      <c r="O25" s="74"/>
      <c r="Q25" s="86"/>
      <c r="R25" s="42"/>
    </row>
    <row r="26" spans="1:19" ht="17.399999999999999">
      <c r="K26" s="41"/>
      <c r="M26" s="39"/>
      <c r="N26" s="74"/>
      <c r="O26" s="74"/>
      <c r="Q26" s="86"/>
      <c r="R26" s="42"/>
    </row>
    <row r="27" spans="1:19" ht="17.399999999999999">
      <c r="K27" s="41"/>
      <c r="M27" s="39"/>
      <c r="N27" s="74"/>
      <c r="O27" s="74"/>
      <c r="Q27" s="86"/>
      <c r="R27" s="42"/>
    </row>
    <row r="28" spans="1:19" ht="17.399999999999999">
      <c r="K28" s="41"/>
      <c r="M28" s="39"/>
      <c r="N28" s="74"/>
      <c r="O28" s="74"/>
      <c r="Q28" s="86"/>
      <c r="R28" s="42"/>
    </row>
    <row r="29" spans="1:19" ht="17.399999999999999">
      <c r="K29" s="41"/>
      <c r="M29" s="39"/>
      <c r="N29" s="74"/>
      <c r="O29" s="74"/>
      <c r="Q29" s="86"/>
      <c r="R29" s="42"/>
    </row>
    <row r="30" spans="1:19" ht="17.399999999999999">
      <c r="K30" s="41"/>
      <c r="M30" s="39"/>
      <c r="N30" s="74"/>
      <c r="O30" s="74"/>
      <c r="Q30" s="86"/>
      <c r="R30" s="42"/>
    </row>
    <row r="31" spans="1:19" ht="17.399999999999999">
      <c r="K31" s="41"/>
      <c r="M31" s="39"/>
      <c r="N31" s="74"/>
      <c r="O31" s="74"/>
      <c r="Q31" s="86"/>
      <c r="R31" s="42"/>
    </row>
    <row r="32" spans="1:19" ht="17.399999999999999">
      <c r="K32" s="41"/>
      <c r="M32" s="39"/>
      <c r="N32" s="74"/>
      <c r="O32" s="74"/>
      <c r="Q32" s="86"/>
      <c r="R32" s="42"/>
    </row>
    <row r="33" spans="11:19" ht="17.399999999999999">
      <c r="K33" s="41"/>
      <c r="M33" s="39"/>
      <c r="N33" s="74"/>
      <c r="O33" s="74"/>
      <c r="Q33" s="86"/>
      <c r="R33" s="42"/>
    </row>
    <row r="34" spans="11:19" ht="17.399999999999999">
      <c r="K34" s="41"/>
      <c r="M34" s="39"/>
      <c r="N34" s="74"/>
      <c r="O34" s="74"/>
      <c r="Q34" s="86"/>
      <c r="R34" s="42"/>
    </row>
    <row r="35" spans="11:19">
      <c r="K35" s="41"/>
      <c r="M35" s="39"/>
      <c r="N35" s="39"/>
      <c r="O35" s="39"/>
      <c r="Q35" s="82"/>
    </row>
    <row r="36" spans="11:19" ht="15.6">
      <c r="K36" s="41"/>
      <c r="L36" s="101"/>
      <c r="M36" s="102"/>
      <c r="N36" s="49"/>
      <c r="O36" s="49"/>
      <c r="P36" s="101"/>
      <c r="Q36" s="103"/>
      <c r="R36" s="101"/>
    </row>
    <row r="37" spans="11:19" ht="15.6">
      <c r="K37" s="41"/>
      <c r="L37" s="101"/>
      <c r="M37" s="102"/>
      <c r="N37" s="49"/>
      <c r="O37" s="49"/>
      <c r="P37" s="101"/>
      <c r="Q37" s="103"/>
      <c r="R37" s="101"/>
    </row>
    <row r="38" spans="11:19" ht="15.6">
      <c r="K38" s="41"/>
      <c r="L38" s="101"/>
      <c r="M38" s="102"/>
      <c r="N38" s="49"/>
      <c r="O38" s="49"/>
      <c r="P38" s="101"/>
      <c r="Q38" s="103"/>
      <c r="R38" s="101"/>
    </row>
    <row r="40" spans="11:19" ht="15.6">
      <c r="L40" s="65"/>
      <c r="M40" s="66"/>
      <c r="N40" s="67"/>
      <c r="O40" s="67"/>
      <c r="P40" s="41"/>
      <c r="Q40" s="91"/>
      <c r="R40" s="67"/>
    </row>
    <row r="41" spans="11:19">
      <c r="L41" s="68"/>
      <c r="M41" s="66"/>
      <c r="N41" s="67"/>
      <c r="O41" s="67"/>
      <c r="P41" s="41"/>
      <c r="Q41" s="91"/>
      <c r="R41" s="67"/>
    </row>
    <row r="42" spans="11:19">
      <c r="L42" s="69"/>
      <c r="M42" s="66"/>
      <c r="N42" s="67"/>
      <c r="O42" s="67"/>
      <c r="P42" s="41"/>
      <c r="Q42" s="91"/>
      <c r="R42" s="67"/>
    </row>
    <row r="43" spans="11:19">
      <c r="L43" s="70"/>
      <c r="M43" s="70"/>
      <c r="N43" s="70"/>
      <c r="O43" s="72"/>
      <c r="P43" s="77"/>
      <c r="Q43" s="92"/>
      <c r="R43" s="73"/>
      <c r="S43" s="73"/>
    </row>
    <row r="44" spans="11:19" ht="17.399999999999999">
      <c r="M44" s="39"/>
      <c r="N44" s="42"/>
      <c r="O44" s="42"/>
      <c r="P44" s="41"/>
      <c r="Q44" s="50"/>
      <c r="R44" s="42"/>
    </row>
    <row r="45" spans="11:19" ht="17.399999999999999">
      <c r="M45" s="39"/>
      <c r="N45" s="42"/>
      <c r="O45" s="42"/>
      <c r="P45" s="41"/>
      <c r="Q45" s="50"/>
      <c r="R45" s="42"/>
    </row>
    <row r="46" spans="11:19" ht="17.399999999999999">
      <c r="M46" s="89"/>
      <c r="N46" s="42"/>
      <c r="O46" s="42"/>
      <c r="P46" s="41"/>
      <c r="Q46" s="50"/>
      <c r="R46" s="42"/>
    </row>
    <row r="47" spans="11:19" ht="17.399999999999999">
      <c r="M47" s="39"/>
      <c r="N47" s="42"/>
      <c r="O47" s="42"/>
      <c r="P47" s="41"/>
      <c r="Q47" s="50"/>
      <c r="R47" s="42"/>
    </row>
    <row r="48" spans="11:19" ht="17.399999999999999">
      <c r="M48" s="39"/>
      <c r="N48" s="42"/>
      <c r="O48" s="42"/>
      <c r="P48" s="41"/>
      <c r="Q48" s="50"/>
      <c r="R48" s="42"/>
    </row>
    <row r="49" spans="12:18" ht="17.399999999999999">
      <c r="M49" s="39"/>
      <c r="N49" s="42"/>
      <c r="O49" s="42"/>
      <c r="P49" s="41"/>
      <c r="Q49" s="50"/>
      <c r="R49" s="42"/>
    </row>
    <row r="50" spans="12:18" ht="17.399999999999999">
      <c r="M50" s="39"/>
      <c r="N50" s="42"/>
      <c r="O50" s="42"/>
      <c r="P50" s="41"/>
      <c r="Q50" s="50"/>
      <c r="R50" s="42"/>
    </row>
    <row r="51" spans="12:18" ht="17.399999999999999">
      <c r="M51" s="39"/>
      <c r="N51" s="42"/>
      <c r="O51" s="42"/>
      <c r="P51" s="41"/>
      <c r="Q51" s="50"/>
      <c r="R51" s="42"/>
    </row>
    <row r="52" spans="12:18" ht="17.399999999999999">
      <c r="L52" s="42"/>
      <c r="M52" s="74"/>
      <c r="N52" s="42"/>
      <c r="O52" s="42"/>
      <c r="P52" s="98"/>
      <c r="Q52" s="50"/>
      <c r="R52" s="42"/>
    </row>
    <row r="53" spans="12:18">
      <c r="M53" s="39"/>
      <c r="P53" s="41"/>
      <c r="Q53" s="96"/>
    </row>
    <row r="54" spans="12:18" ht="15.6">
      <c r="L54" s="101"/>
      <c r="M54" s="102"/>
      <c r="N54" s="102"/>
      <c r="O54" s="102"/>
      <c r="P54" s="102"/>
      <c r="Q54" s="104"/>
      <c r="R54" s="101"/>
    </row>
    <row r="55" spans="12:18" ht="15.6">
      <c r="L55" s="101"/>
      <c r="M55" s="102"/>
      <c r="N55" s="102"/>
      <c r="O55" s="102"/>
      <c r="P55" s="102"/>
      <c r="Q55" s="104"/>
      <c r="R55" s="101"/>
    </row>
    <row r="56" spans="12:18" ht="15.6">
      <c r="L56" s="101"/>
      <c r="M56" s="102"/>
      <c r="N56" s="102"/>
      <c r="O56" s="102"/>
      <c r="P56" s="102"/>
      <c r="Q56" s="104"/>
      <c r="R56" s="101"/>
    </row>
  </sheetData>
  <phoneticPr fontId="0" type="noConversion"/>
  <printOptions horizontalCentered="1" verticalCentered="1" gridLines="1"/>
  <pageMargins left="0.5" right="0.5" top="0.5" bottom="0.5" header="0" footer="0"/>
  <pageSetup paperSize="9" scale="4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sqref="A1:IV65536"/>
    </sheetView>
  </sheetViews>
  <sheetFormatPr defaultColWidth="9.109375" defaultRowHeight="13.2"/>
  <cols>
    <col min="1" max="1" width="9.109375" style="41"/>
    <col min="2" max="2" width="14.5546875" style="38" customWidth="1"/>
    <col min="3" max="3" width="15" style="39" customWidth="1"/>
    <col min="4" max="4" width="10.5546875" style="39" customWidth="1"/>
    <col min="5" max="5" width="9.109375" style="39"/>
    <col min="6" max="6" width="11.5546875" style="38" customWidth="1"/>
    <col min="7" max="7" width="9.88671875" style="82" bestFit="1" customWidth="1"/>
    <col min="8" max="16384" width="9.109375" style="38"/>
  </cols>
  <sheetData>
    <row r="1" spans="2:9" ht="15.6">
      <c r="B1" s="65"/>
      <c r="C1" s="66"/>
      <c r="D1" s="66"/>
      <c r="E1" s="66"/>
      <c r="F1" s="67"/>
      <c r="G1" s="81"/>
      <c r="H1" s="67"/>
    </row>
    <row r="2" spans="2:9">
      <c r="B2" s="68"/>
      <c r="C2" s="66"/>
      <c r="D2" s="66"/>
      <c r="E2" s="66"/>
      <c r="F2" s="67"/>
      <c r="G2" s="81"/>
      <c r="H2" s="67"/>
    </row>
    <row r="3" spans="2:9">
      <c r="B3" s="69"/>
      <c r="C3" s="66"/>
      <c r="D3" s="66"/>
      <c r="E3" s="66"/>
      <c r="F3" s="67"/>
      <c r="G3" s="81"/>
      <c r="H3" s="67"/>
    </row>
    <row r="4" spans="2:9">
      <c r="B4" s="70"/>
      <c r="C4" s="70"/>
      <c r="D4" s="70"/>
      <c r="E4" s="72"/>
      <c r="F4" s="72"/>
      <c r="G4" s="84"/>
      <c r="H4" s="73"/>
      <c r="I4" s="73"/>
    </row>
    <row r="5" spans="2:9" ht="17.399999999999999">
      <c r="D5" s="74"/>
      <c r="E5" s="74"/>
      <c r="G5" s="86"/>
      <c r="H5" s="42"/>
    </row>
    <row r="6" spans="2:9" ht="17.399999999999999">
      <c r="D6" s="74"/>
      <c r="E6" s="74"/>
      <c r="G6" s="86"/>
      <c r="H6" s="42"/>
    </row>
    <row r="7" spans="2:9" ht="17.399999999999999">
      <c r="D7" s="74"/>
      <c r="E7" s="74"/>
      <c r="G7" s="86"/>
      <c r="H7" s="42"/>
    </row>
    <row r="8" spans="2:9" ht="17.399999999999999">
      <c r="D8" s="74"/>
      <c r="E8" s="74"/>
      <c r="G8" s="86"/>
      <c r="H8" s="42"/>
    </row>
    <row r="9" spans="2:9" ht="17.399999999999999">
      <c r="D9" s="74"/>
      <c r="E9" s="74"/>
      <c r="G9" s="86"/>
      <c r="H9" s="42"/>
    </row>
    <row r="10" spans="2:9" ht="17.399999999999999">
      <c r="D10" s="74"/>
      <c r="E10" s="74"/>
      <c r="G10" s="86"/>
      <c r="H10" s="42"/>
    </row>
    <row r="11" spans="2:9" ht="17.399999999999999">
      <c r="D11" s="74"/>
      <c r="E11" s="74"/>
      <c r="G11" s="86"/>
      <c r="H11" s="42"/>
    </row>
    <row r="12" spans="2:9" ht="17.399999999999999">
      <c r="D12" s="74"/>
      <c r="E12" s="74"/>
      <c r="G12" s="86"/>
      <c r="H12" s="42"/>
    </row>
    <row r="13" spans="2:9" ht="17.399999999999999">
      <c r="D13" s="74"/>
      <c r="E13" s="74"/>
      <c r="G13" s="86"/>
      <c r="H13" s="42"/>
    </row>
    <row r="14" spans="2:9" ht="17.399999999999999">
      <c r="D14" s="74"/>
      <c r="E14" s="74"/>
      <c r="G14" s="86"/>
      <c r="H14" s="42"/>
    </row>
    <row r="15" spans="2:9" ht="17.399999999999999">
      <c r="D15" s="74"/>
      <c r="E15" s="74"/>
      <c r="G15" s="86"/>
      <c r="H15" s="42"/>
    </row>
    <row r="16" spans="2:9" ht="17.399999999999999">
      <c r="D16" s="74"/>
      <c r="E16" s="74"/>
      <c r="G16" s="86"/>
      <c r="H16" s="42"/>
    </row>
    <row r="18" spans="2:9" ht="24.6">
      <c r="B18" s="87"/>
      <c r="C18" s="61"/>
      <c r="D18" s="24"/>
      <c r="E18" s="24"/>
      <c r="F18" s="105"/>
      <c r="G18" s="106"/>
    </row>
    <row r="19" spans="2:9" ht="24.6">
      <c r="B19" s="75"/>
      <c r="C19" s="61"/>
      <c r="D19" s="24"/>
      <c r="E19" s="24"/>
      <c r="F19" s="105"/>
      <c r="G19" s="106"/>
    </row>
    <row r="20" spans="2:9" ht="24.6">
      <c r="B20" s="75"/>
      <c r="C20" s="61"/>
      <c r="D20" s="24"/>
      <c r="E20" s="24"/>
      <c r="F20" s="107"/>
      <c r="G20" s="106"/>
    </row>
    <row r="22" spans="2:9" ht="15.6">
      <c r="B22" s="65"/>
      <c r="C22" s="66"/>
      <c r="D22" s="67"/>
      <c r="E22" s="67"/>
      <c r="F22" s="41"/>
      <c r="G22" s="91"/>
      <c r="H22" s="67"/>
    </row>
    <row r="23" spans="2:9">
      <c r="B23" s="68"/>
      <c r="C23" s="66"/>
      <c r="D23" s="67"/>
      <c r="E23" s="67"/>
      <c r="F23" s="41"/>
      <c r="G23" s="91"/>
      <c r="H23" s="67"/>
    </row>
    <row r="24" spans="2:9">
      <c r="B24" s="69"/>
      <c r="C24" s="66"/>
      <c r="D24" s="67"/>
      <c r="E24" s="67"/>
      <c r="F24" s="41"/>
      <c r="G24" s="91"/>
      <c r="H24" s="67"/>
    </row>
    <row r="25" spans="2:9">
      <c r="B25" s="70"/>
      <c r="C25" s="70"/>
      <c r="D25" s="70"/>
      <c r="E25" s="72"/>
      <c r="F25" s="77"/>
      <c r="G25" s="92"/>
      <c r="H25" s="73"/>
      <c r="I25" s="73"/>
    </row>
    <row r="26" spans="2:9" ht="17.399999999999999">
      <c r="D26" s="42"/>
      <c r="E26" s="42"/>
      <c r="F26" s="41"/>
      <c r="G26" s="50"/>
      <c r="H26" s="42"/>
    </row>
    <row r="27" spans="2:9" ht="17.399999999999999">
      <c r="D27" s="42"/>
      <c r="E27" s="42"/>
      <c r="F27" s="41"/>
      <c r="G27" s="50"/>
      <c r="H27" s="42"/>
    </row>
    <row r="28" spans="2:9" ht="17.399999999999999">
      <c r="C28" s="89"/>
      <c r="D28" s="42"/>
      <c r="E28" s="42"/>
      <c r="F28" s="41"/>
      <c r="G28" s="50"/>
      <c r="H28" s="42"/>
    </row>
    <row r="29" spans="2:9" ht="17.399999999999999">
      <c r="D29" s="42"/>
      <c r="E29" s="42"/>
      <c r="F29" s="41"/>
      <c r="G29" s="50"/>
      <c r="H29" s="42"/>
    </row>
    <row r="30" spans="2:9" ht="17.399999999999999">
      <c r="D30" s="42"/>
      <c r="E30" s="42"/>
      <c r="F30" s="41"/>
      <c r="G30" s="50"/>
      <c r="H30" s="42"/>
    </row>
    <row r="31" spans="2:9" ht="17.399999999999999">
      <c r="D31" s="42"/>
      <c r="E31" s="42"/>
      <c r="F31" s="41"/>
      <c r="G31" s="50"/>
      <c r="H31" s="42"/>
    </row>
    <row r="32" spans="2:9" ht="17.399999999999999">
      <c r="D32" s="42"/>
      <c r="E32" s="42"/>
      <c r="F32" s="41"/>
      <c r="G32" s="50"/>
      <c r="H32" s="42"/>
    </row>
    <row r="33" spans="2:8" ht="17.399999999999999">
      <c r="D33" s="42"/>
      <c r="E33" s="42"/>
      <c r="F33" s="41"/>
      <c r="G33" s="50"/>
      <c r="H33" s="42"/>
    </row>
    <row r="34" spans="2:8" ht="17.399999999999999">
      <c r="B34" s="42"/>
      <c r="C34" s="74"/>
      <c r="D34" s="42"/>
      <c r="E34" s="42"/>
      <c r="F34" s="98"/>
      <c r="G34" s="50"/>
      <c r="H34" s="42"/>
    </row>
    <row r="35" spans="2:8">
      <c r="D35" s="38"/>
      <c r="E35" s="38"/>
      <c r="F35" s="41"/>
      <c r="G35" s="96"/>
    </row>
    <row r="36" spans="2:8" ht="24.6">
      <c r="B36" s="87"/>
      <c r="C36" s="61"/>
      <c r="D36" s="61"/>
      <c r="E36" s="61"/>
      <c r="F36" s="99"/>
      <c r="G36" s="100"/>
    </row>
    <row r="37" spans="2:8" ht="24.6">
      <c r="B37" s="75"/>
      <c r="C37" s="61"/>
      <c r="D37" s="61"/>
      <c r="E37" s="61"/>
      <c r="F37" s="99"/>
      <c r="G37" s="100"/>
    </row>
    <row r="38" spans="2:8" ht="24.6">
      <c r="B38" s="75"/>
      <c r="C38" s="61"/>
      <c r="D38" s="61"/>
      <c r="E38" s="61"/>
      <c r="F38" s="61"/>
      <c r="G38" s="100"/>
    </row>
  </sheetData>
  <phoneticPr fontId="0" type="noConversion"/>
  <printOptions horizontalCentered="1" verticalCentered="1" gridLines="1"/>
  <pageMargins left="0.5" right="0.5" top="0.5" bottom="0.5" header="0" footer="0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sqref="A1:IV65536"/>
    </sheetView>
  </sheetViews>
  <sheetFormatPr defaultRowHeight="13.2"/>
  <sheetData/>
  <phoneticPr fontId="0" type="noConversion"/>
  <printOptions horizontalCentered="1" verticalCentered="1" gridLines="1"/>
  <pageMargins left="0.5" right="0.5" top="0.5" bottom="0.5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D12" sqref="D12"/>
    </sheetView>
  </sheetViews>
  <sheetFormatPr defaultRowHeight="13.2"/>
  <cols>
    <col min="1" max="1" width="14.5546875" customWidth="1"/>
    <col min="2" max="2" width="15" customWidth="1"/>
    <col min="3" max="3" width="10.5546875" customWidth="1"/>
    <col min="5" max="5" width="11.5546875" customWidth="1"/>
  </cols>
  <sheetData>
    <row r="1" spans="1:8" ht="15.6">
      <c r="A1" s="1"/>
      <c r="B1" s="2"/>
      <c r="C1" s="2"/>
      <c r="D1" s="2"/>
      <c r="E1" s="2"/>
      <c r="F1" s="2"/>
      <c r="G1" s="2"/>
    </row>
    <row r="2" spans="1:8">
      <c r="A2" s="3"/>
      <c r="B2" s="2"/>
      <c r="C2" s="2"/>
      <c r="D2" s="2"/>
      <c r="E2" s="2"/>
      <c r="F2" s="2"/>
      <c r="G2" s="2"/>
    </row>
    <row r="3" spans="1:8">
      <c r="A3" s="4"/>
      <c r="B3" s="2"/>
      <c r="C3" s="2"/>
      <c r="D3" s="2"/>
      <c r="E3" s="2"/>
      <c r="F3" s="2"/>
      <c r="G3" s="2"/>
    </row>
    <row r="4" spans="1:8">
      <c r="A4" s="5"/>
      <c r="B4" s="5"/>
      <c r="C4" s="5"/>
      <c r="D4" s="6"/>
      <c r="E4" s="6"/>
      <c r="F4" s="7"/>
      <c r="G4" s="7"/>
      <c r="H4" s="7"/>
    </row>
    <row r="5" spans="1:8" ht="17.399999999999999">
      <c r="A5" s="8"/>
      <c r="B5" s="8"/>
      <c r="C5" s="9"/>
      <c r="D5" s="9"/>
      <c r="E5" s="8"/>
      <c r="F5" s="9"/>
      <c r="G5" s="9"/>
      <c r="H5" s="8"/>
    </row>
    <row r="6" spans="1:8" ht="17.399999999999999">
      <c r="A6" s="8"/>
      <c r="B6" s="8"/>
      <c r="C6" s="9"/>
      <c r="D6" s="9"/>
      <c r="E6" s="8"/>
      <c r="F6" s="9"/>
      <c r="G6" s="9"/>
      <c r="H6" s="8"/>
    </row>
    <row r="7" spans="1:8" ht="17.399999999999999">
      <c r="A7" s="8"/>
      <c r="B7" s="10"/>
      <c r="C7" s="9"/>
      <c r="D7" s="9"/>
      <c r="E7" s="8"/>
      <c r="F7" s="9"/>
      <c r="G7" s="9"/>
      <c r="H7" s="8"/>
    </row>
    <row r="8" spans="1:8" ht="17.399999999999999">
      <c r="A8" s="8"/>
      <c r="B8" s="8"/>
      <c r="C8" s="9"/>
      <c r="D8" s="9"/>
      <c r="E8" s="8"/>
      <c r="F8" s="9"/>
      <c r="G8" s="9"/>
      <c r="H8" s="8"/>
    </row>
    <row r="9" spans="1:8" ht="17.399999999999999">
      <c r="A9" s="8"/>
      <c r="B9" s="8"/>
      <c r="C9" s="9"/>
      <c r="D9" s="9"/>
      <c r="E9" s="8"/>
      <c r="F9" s="9"/>
      <c r="G9" s="9"/>
      <c r="H9" s="8"/>
    </row>
    <row r="10" spans="1:8" ht="17.399999999999999">
      <c r="A10" s="8"/>
      <c r="B10" s="8"/>
      <c r="C10" s="9"/>
      <c r="D10" s="9"/>
      <c r="E10" s="8"/>
      <c r="F10" s="9"/>
      <c r="G10" s="9"/>
      <c r="H10" s="8"/>
    </row>
    <row r="11" spans="1:8" ht="17.399999999999999">
      <c r="A11" s="8"/>
      <c r="B11" s="8"/>
      <c r="C11" s="9"/>
      <c r="D11" s="9"/>
      <c r="E11" s="8"/>
      <c r="F11" s="9"/>
      <c r="G11" s="9"/>
      <c r="H11" s="8"/>
    </row>
    <row r="12" spans="1:8" ht="17.399999999999999">
      <c r="A12" s="8"/>
      <c r="B12" s="8"/>
      <c r="C12" s="9"/>
      <c r="D12" s="9"/>
      <c r="E12" s="8"/>
      <c r="F12" s="9"/>
      <c r="G12" s="9"/>
      <c r="H12" s="8"/>
    </row>
    <row r="13" spans="1:8" ht="17.399999999999999">
      <c r="A13" s="8"/>
      <c r="B13" s="8"/>
      <c r="C13" s="9"/>
      <c r="D13" s="9"/>
      <c r="E13" s="8"/>
      <c r="F13" s="9"/>
      <c r="G13" s="9"/>
      <c r="H13" s="8"/>
    </row>
    <row r="14" spans="1:8" ht="17.399999999999999">
      <c r="A14" s="8"/>
      <c r="B14" s="8"/>
      <c r="C14" s="9"/>
      <c r="D14" s="9"/>
      <c r="E14" s="8"/>
      <c r="F14" s="9"/>
      <c r="G14" s="9"/>
      <c r="H14" s="8"/>
    </row>
    <row r="15" spans="1:8" ht="17.399999999999999">
      <c r="A15" s="8"/>
      <c r="B15" s="8"/>
      <c r="C15" s="9"/>
      <c r="D15" s="9"/>
      <c r="E15" s="8"/>
      <c r="F15" s="9"/>
      <c r="G15" s="9"/>
      <c r="H15" s="8"/>
    </row>
    <row r="16" spans="1:8" ht="17.399999999999999">
      <c r="A16" s="8"/>
      <c r="B16" s="8"/>
      <c r="C16" s="9"/>
      <c r="D16" s="9"/>
      <c r="E16" s="8"/>
      <c r="F16" s="9"/>
      <c r="G16" s="9"/>
      <c r="H16" s="8"/>
    </row>
    <row r="17" spans="1:8" ht="17.399999999999999">
      <c r="A17" s="8"/>
      <c r="B17" s="8"/>
      <c r="C17" s="9"/>
      <c r="D17" s="9"/>
      <c r="E17" s="8"/>
      <c r="F17" s="9"/>
      <c r="G17" s="9"/>
      <c r="H17" s="8"/>
    </row>
    <row r="18" spans="1:8" ht="17.399999999999999">
      <c r="A18" s="8"/>
      <c r="B18" s="8"/>
      <c r="C18" s="9"/>
      <c r="D18" s="9"/>
      <c r="E18" s="8"/>
      <c r="F18" s="9"/>
      <c r="G18" s="9"/>
      <c r="H18" s="8"/>
    </row>
    <row r="19" spans="1:8" ht="17.399999999999999">
      <c r="A19" s="8"/>
      <c r="B19" s="8"/>
      <c r="C19" s="9"/>
      <c r="D19" s="9"/>
      <c r="E19" s="8"/>
      <c r="F19" s="9"/>
      <c r="G19" s="9"/>
      <c r="H19" s="8"/>
    </row>
    <row r="20" spans="1:8" ht="17.399999999999999">
      <c r="A20" s="8"/>
      <c r="B20" s="8"/>
      <c r="C20" s="9"/>
      <c r="D20" s="9"/>
      <c r="E20" s="8"/>
      <c r="F20" s="9"/>
      <c r="G20" s="9"/>
      <c r="H20" s="8"/>
    </row>
    <row r="21" spans="1:8" ht="17.399999999999999">
      <c r="A21" s="8"/>
      <c r="B21" s="8"/>
      <c r="C21" s="9"/>
      <c r="D21" s="9"/>
      <c r="E21" s="8"/>
      <c r="F21" s="9"/>
      <c r="G21" s="9"/>
      <c r="H21" s="8"/>
    </row>
    <row r="22" spans="1:8" ht="17.399999999999999">
      <c r="A22" s="8"/>
      <c r="B22" s="8"/>
      <c r="C22" s="9"/>
      <c r="D22" s="9"/>
      <c r="E22" s="8"/>
      <c r="F22" s="9"/>
      <c r="G22" s="9"/>
      <c r="H22" s="8"/>
    </row>
    <row r="23" spans="1:8" ht="17.399999999999999">
      <c r="A23" s="8"/>
      <c r="B23" s="8"/>
      <c r="C23" s="9"/>
      <c r="D23" s="9"/>
      <c r="E23" s="8"/>
      <c r="F23" s="9"/>
      <c r="G23" s="9"/>
      <c r="H23" s="8"/>
    </row>
    <row r="24" spans="1:8" ht="17.399999999999999">
      <c r="A24" s="8"/>
      <c r="B24" s="8"/>
      <c r="C24" s="9"/>
      <c r="D24" s="9"/>
      <c r="E24" s="8"/>
      <c r="F24" s="9"/>
      <c r="G24" s="9"/>
      <c r="H24" s="8"/>
    </row>
    <row r="25" spans="1:8" ht="17.399999999999999">
      <c r="A25" s="8"/>
      <c r="B25" s="8"/>
      <c r="C25" s="9"/>
      <c r="D25" s="9"/>
      <c r="E25" s="8"/>
      <c r="F25" s="9"/>
      <c r="G25" s="9"/>
      <c r="H25" s="8"/>
    </row>
    <row r="26" spans="1:8" ht="17.399999999999999">
      <c r="A26" s="8"/>
      <c r="B26" s="8"/>
      <c r="C26" s="9"/>
      <c r="D26" s="9"/>
      <c r="E26" s="8"/>
      <c r="F26" s="9"/>
      <c r="G26" s="9"/>
      <c r="H26" s="8"/>
    </row>
    <row r="27" spans="1:8" ht="17.399999999999999">
      <c r="A27" s="9"/>
      <c r="B27" s="9"/>
      <c r="C27" s="9"/>
      <c r="D27" s="9"/>
      <c r="E27" s="9"/>
      <c r="F27" s="9"/>
      <c r="G27" s="9"/>
      <c r="H27" s="8"/>
    </row>
    <row r="28" spans="1:8" ht="17.399999999999999">
      <c r="A28" s="9"/>
      <c r="B28" s="9"/>
      <c r="C28" s="9"/>
      <c r="D28" s="9"/>
      <c r="E28" s="9"/>
      <c r="F28" s="9"/>
      <c r="G28" s="9"/>
      <c r="H28" s="8"/>
    </row>
    <row r="29" spans="1:8" ht="17.399999999999999">
      <c r="A29" s="9"/>
      <c r="B29" s="9"/>
      <c r="C29" s="9"/>
      <c r="D29" s="9"/>
      <c r="E29" s="9"/>
      <c r="F29" s="9"/>
      <c r="G29" s="9"/>
      <c r="H29" s="8"/>
    </row>
    <row r="30" spans="1:8" ht="17.399999999999999">
      <c r="A30" s="9"/>
      <c r="B30" s="9"/>
      <c r="C30" s="9"/>
      <c r="D30" s="9"/>
      <c r="E30" s="9"/>
      <c r="F30" s="9"/>
      <c r="G30" s="9"/>
      <c r="H30" s="8"/>
    </row>
    <row r="31" spans="1:8" ht="17.399999999999999">
      <c r="A31" s="9"/>
      <c r="B31" s="9"/>
      <c r="C31" s="9"/>
      <c r="D31" s="9"/>
      <c r="E31" s="9"/>
      <c r="F31" s="9"/>
      <c r="G31" s="9"/>
      <c r="H31" s="8"/>
    </row>
    <row r="32" spans="1:8" ht="17.399999999999999">
      <c r="A32" s="9"/>
      <c r="B32" s="9"/>
      <c r="C32" s="9"/>
      <c r="D32" s="9"/>
      <c r="E32" s="9"/>
      <c r="F32" s="9"/>
      <c r="G32" s="9"/>
      <c r="H32" s="8"/>
    </row>
    <row r="33" spans="1:8" ht="17.399999999999999">
      <c r="A33" s="9"/>
      <c r="B33" s="9"/>
      <c r="C33" s="9"/>
      <c r="D33" s="9"/>
      <c r="E33" s="9"/>
      <c r="F33" s="9"/>
      <c r="G33" s="9"/>
      <c r="H33" s="8"/>
    </row>
    <row r="34" spans="1:8" ht="17.399999999999999">
      <c r="A34" s="9"/>
      <c r="B34" s="9"/>
      <c r="C34" s="9"/>
      <c r="D34" s="9"/>
      <c r="E34" s="9"/>
      <c r="F34" s="9"/>
      <c r="G34" s="9"/>
      <c r="H34" s="8"/>
    </row>
    <row r="36" spans="1:8" ht="25.2" thickBot="1">
      <c r="A36" s="11"/>
      <c r="B36" s="12"/>
      <c r="C36" s="13"/>
      <c r="D36" s="14"/>
      <c r="E36" s="13"/>
      <c r="F36" s="15"/>
    </row>
    <row r="37" spans="1:8" ht="25.2" thickBot="1">
      <c r="A37" s="16"/>
      <c r="B37" s="13"/>
      <c r="C37" s="13"/>
      <c r="D37" s="14"/>
      <c r="E37" s="13"/>
      <c r="F37" s="15"/>
    </row>
    <row r="38" spans="1:8" ht="25.2" thickBot="1">
      <c r="A38" s="16"/>
      <c r="B38" s="13"/>
      <c r="C38" s="13"/>
      <c r="D38" s="14"/>
      <c r="E38" s="13"/>
      <c r="F38" s="15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START ORDERS</vt:lpstr>
      <vt:lpstr>SCORE SHEET</vt:lpstr>
      <vt:lpstr>PRESENTATION SHEET</vt:lpstr>
      <vt:lpstr>2</vt:lpstr>
      <vt:lpstr>3</vt:lpstr>
      <vt:lpstr>4</vt:lpstr>
      <vt:lpstr>5</vt:lpstr>
      <vt:lpstr>6</vt:lpstr>
      <vt:lpstr>7</vt:lpstr>
      <vt:lpstr>'3'!Print_Area</vt:lpstr>
      <vt:lpstr>'PRESENTATION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HARDIE</dc:creator>
  <cp:lastModifiedBy>marj</cp:lastModifiedBy>
  <cp:lastPrinted>2017-04-19T00:04:58Z</cp:lastPrinted>
  <dcterms:created xsi:type="dcterms:W3CDTF">2000-02-12T01:33:39Z</dcterms:created>
  <dcterms:modified xsi:type="dcterms:W3CDTF">2017-04-24T00:04:28Z</dcterms:modified>
</cp:coreProperties>
</file>